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БЮДЖЕТА'!$A$13:$E$189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<sst xmlns="http://schemas.openxmlformats.org/spreadsheetml/2006/main" count="400" uniqueCount="279">
  <si>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</si>
  <si>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</si>
  <si>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</si>
  <si>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</si>
  <si>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</si>
  <si>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</si>
  <si>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</si>
  <si>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</si>
  <si>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</si>
  <si>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</si>
  <si>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</si>
  <si>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</si>
  <si>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</si>
  <si>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</si>
  <si>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</si>
  <si>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</si>
  <si>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</si>
  <si>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</si>
  <si>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</si>
  <si>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</si>
  <si>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</si>
  <si>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</si>
  <si>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</si>
  <si>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</si>
  <si>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</si>
  <si>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</si>
  <si>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</si>
  <si>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</si>
  <si>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</si>
  <si>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</si>
  <si>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</si>
  <si>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</si>
  <si>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</si>
  <si>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</si>
  <si>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</si>
  <si>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</si>
  <si>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</si>
  <si>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</si>
  <si>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</si>
  <si>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</si>
  <si>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</si>
  <si>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</si>
  <si>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</si>
  <si>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</si>
  <si>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</si>
  <si>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</si>
  <si>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</si>
  <si>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</si>
  <si>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</si>
  <si>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</si>
  <si>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</si>
  <si>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</si>
  <si>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</si>
  <si>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</si>
  <si>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</si>
  <si>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</si>
  <si>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</si>
  <si>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</si>
  <si>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</si>
  <si>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</si>
  <si>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</si>
  <si>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</si>
  <si>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</si>
  <si>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</si>
  <si>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</si>
  <si>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</si>
  <si>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</si>
  <si>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</si>
  <si>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</si>
  <si>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</si>
  <si>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</si>
  <si>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</si>
  <si>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</si>
  <si>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</si>
  <si>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</si>
  <si>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</si>
  <si>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</si>
  <si>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</si>
  <si>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</si>
  <si>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</si>
  <si>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</si>
  <si>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</si>
  <si>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</si>
  <si>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</si>
  <si>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</si>
  <si>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</si>
  <si>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</si>
  <si>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</si>
  <si>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</si>
  <si>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</si>
  <si>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</si>
  <si>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</si>
  <si>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</si>
  <si>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</si>
  <si>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</si>
  <si>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</si>
  <si>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</si>
  <si>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</si>
  <si>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</si>
  <si>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</si>
  <si>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</si>
  <si>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</si>
  <si>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</si>
  <si>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</si>
  <si>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</si>
  <si>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</si>
  <si>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</si>
  <si>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</si>
  <si>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</si>
  <si>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</si>
  <si>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</si>
  <si>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</si>
  <si>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</si>
  <si>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</si>
  <si>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</si>
  <si>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</si>
  <si>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</si>
  <si>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</si>
  <si>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</si>
  <si>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</si>
  <si>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</si>
  <si>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</si>
  <si>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</si>
  <si>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</si>
  <si>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</si>
  <si>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</si>
  <si>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</si>
  <si>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</si>
  <si>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</si>
  <si>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</si>
  <si>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</si>
  <si>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</si>
  <si>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</si>
  <si>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</si>
  <si>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</si>
  <si>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</si>
  <si>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</si>
  <si>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</si>
  <si>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</si>
  <si>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</si>
  <si>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</si>
  <si>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</si>
  <si>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</si>
  <si>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</si>
  <si>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</si>
  <si>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</si>
  <si>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</si>
  <si>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</si>
  <si>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</si>
  <si>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</si>
  <si>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</si>
  <si>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</si>
  <si>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</si>
  <si>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</si>
  <si>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</si>
  <si>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</si>
  <si>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</si>
  <si>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</si>
  <si>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</si>
  <si>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</si>
  <si>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</si>
  <si>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</si>
  <si>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</si>
  <si>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</si>
  <si>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</si>
  <si>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</si>
  <si>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</si>
  <si>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</si>
  <si>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</si>
  <si>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</si>
  <si>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</si>
  <si>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</si>
  <si>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</si>
  <si>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</si>
  <si>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</si>
  <si>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</si>
  <si>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</si>
  <si>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</si>
  <si>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</si>
  <si>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</si>
  <si>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</si>
  <si>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</si>
  <si>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</si>
  <si>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</si>
  <si>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</si>
  <si>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</si>
  <si>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</si>
  <si>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</si>
  <si>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</si>
  <si>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</si>
  <si>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</si>
  <si>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</si>
  <si>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</si>
  <si>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</si>
  <si>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</si>
  <si>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</si>
  <si>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</si>
  <si>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</si>
  <si>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</si>
  <si>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</si>
  <si>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</si>
  <si>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</si>
  <si>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</si>
  <si>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</si>
  <si>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</si>
  <si>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</si>
  <si>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</si>
  <si>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</si>
  <si>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</si>
  <si>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</si>
  <si>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</si>
  <si>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</si>
  <si>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</si>
  <si>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</si>
  <si>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</si>
  <si>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</si>
  <si>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</si>
  <si>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</si>
  <si>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</si>
  <si>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</si>
  <si>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</si>
  <si>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</si>
  <si>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</si>
  <si>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</si>
  <si>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</si>
  <si>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</si>
  <si>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</si>
  <si>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</si>
  <si>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</si>
  <si>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</si>
  <si>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</si>
  <si>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</si>
  <si>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</si>
  <si>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</si>
  <si>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</si>
  <si>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</si>
  <si>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</si>
  <si>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</si>
  <si>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</si>
  <si>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</si>
  <si>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</si>
  <si>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</si>
  <si>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</si>
  <si>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</si>
  <si>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</si>
  <si>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</si>
  <si>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</si>
  <si>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</si>
  <si>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</si>
  <si>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</si>
  <si>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</si>
  <si>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</si>
  <si>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</si>
  <si>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</si>
  <si>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</si>
  <si>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</si>
  <si>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 xml:space="preserve">"Приложение 14 к решению </t>
  </si>
  <si>
    <t>№ 43 от 24.12.2015г."</t>
  </si>
  <si>
    <t xml:space="preserve">Приложение 5 к решению 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</si>
  <si>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</si>
  <si>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</si>
  <si>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</si>
  <si>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</si>
  <si>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</si>
  <si>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</si>
  <si>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</si>
  <si>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</si>
  <si>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</si>
  <si>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</si>
  <si>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</si>
  <si>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</si>
  <si>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</si>
  <si>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1620051470</t>
  </si>
  <si>
    <t>1620051480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</si>
  <si>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</si>
  <si>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</si>
  <si>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</si>
  <si>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</si>
  <si>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№ 88 от 21.06.2016г.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</si>
</sst>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8" xfId="0" applyNumberFormat="1" applyFont="1" applyFill="1" applyBorder="1" applyAlignment="1">
      <alignment horizontal="center" vertical="center" shrinkToFi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1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63" t="s">
        <v>258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2:21" ht="18.75">
      <c r="B3" s="164" t="s">
        <v>78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2:21" ht="18.75">
      <c r="B4" s="166" t="s">
        <v>278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61"/>
    </row>
    <row r="6" spans="2:23" ht="18.75">
      <c r="B6" s="163" t="s">
        <v>256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61"/>
      <c r="W6" s="2"/>
    </row>
    <row r="7" spans="2:23" ht="34.5" customHeight="1">
      <c r="B7" s="164" t="s">
        <v>78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62"/>
      <c r="W7" s="2"/>
    </row>
    <row r="8" spans="2:23" ht="18.75">
      <c r="B8" s="166" t="s">
        <v>257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61"/>
      <c r="V8" s="2"/>
      <c r="W8" s="2"/>
    </row>
    <row r="9" spans="2:23" ht="12.75">
      <c r="B9" s="2"/>
      <c r="V9" s="2"/>
      <c r="W9" s="2"/>
    </row>
    <row r="10" spans="1:23" ht="30.75" customHeight="1">
      <c r="A10" s="165" t="s">
        <v>27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2"/>
      <c r="W10" s="2"/>
    </row>
    <row r="11" spans="1:23" ht="57" customHeight="1">
      <c r="A11" s="162" t="s">
        <v>140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V11" s="2"/>
      <c r="W11" s="2"/>
    </row>
    <row r="12" spans="1:23" ht="16.5" thickBot="1">
      <c r="A12" s="39"/>
      <c r="B12" s="39"/>
      <c r="C12" s="39"/>
      <c r="D12" s="39"/>
      <c r="E12" s="39" t="s">
        <v>76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W12" s="44" t="s">
        <v>24</v>
      </c>
    </row>
    <row r="13" spans="1:23" ht="48" thickBot="1">
      <c r="A13" s="92" t="s">
        <v>0</v>
      </c>
      <c r="B13" s="92" t="s">
        <v>17</v>
      </c>
      <c r="C13" s="76" t="s">
        <v>1</v>
      </c>
      <c r="D13" s="76"/>
      <c r="E13" s="92" t="s">
        <v>4</v>
      </c>
      <c r="F13" s="20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31" t="s">
        <v>4</v>
      </c>
      <c r="V13" s="45" t="s">
        <v>26</v>
      </c>
      <c r="W13" s="37" t="s">
        <v>25</v>
      </c>
    </row>
    <row r="14" spans="1:23" ht="25.5" customHeight="1" thickBot="1">
      <c r="A14" s="93" t="s">
        <v>77</v>
      </c>
      <c r="B14" s="94" t="s">
        <v>2</v>
      </c>
      <c r="C14" s="95"/>
      <c r="D14" s="94" t="s">
        <v>141</v>
      </c>
      <c r="E14" s="127">
        <f>E20+E24+E54+E62+E66+E71+E75+E81+E84+E87+E90+E93+E105+E15+E58+E51+E108+E112</f>
        <v>500996.6087599999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19.5" customHeight="1" thickBot="1">
      <c r="A15" s="106" t="s">
        <v>113</v>
      </c>
      <c r="B15" s="107" t="s">
        <v>85</v>
      </c>
      <c r="C15" s="108"/>
      <c r="D15" s="107" t="s">
        <v>142</v>
      </c>
      <c r="E15" s="109">
        <f>E16</f>
        <v>1853.5356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8" customHeight="1" thickBot="1">
      <c r="A16" s="84" t="s">
        <v>18</v>
      </c>
      <c r="B16" s="110" t="s">
        <v>85</v>
      </c>
      <c r="C16" s="111"/>
      <c r="D16" s="110" t="s">
        <v>142</v>
      </c>
      <c r="E16" s="112">
        <f>E17+E18+E19</f>
        <v>1853.5356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25.5" customHeight="1" thickBot="1">
      <c r="A17" s="70" t="s">
        <v>84</v>
      </c>
      <c r="B17" s="113" t="s">
        <v>85</v>
      </c>
      <c r="C17" s="114"/>
      <c r="D17" s="113" t="s">
        <v>143</v>
      </c>
      <c r="E17" s="115">
        <v>1419.75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266</v>
      </c>
      <c r="B18" s="113" t="s">
        <v>85</v>
      </c>
      <c r="C18" s="114"/>
      <c r="D18" s="113" t="s">
        <v>268</v>
      </c>
      <c r="E18" s="115">
        <v>197.96483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5.5" customHeight="1" thickBot="1">
      <c r="A19" s="70" t="s">
        <v>267</v>
      </c>
      <c r="B19" s="113" t="s">
        <v>85</v>
      </c>
      <c r="C19" s="114"/>
      <c r="D19" s="113" t="s">
        <v>275</v>
      </c>
      <c r="E19" s="115">
        <v>235.82077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32.25" thickBot="1">
      <c r="A20" s="13" t="s">
        <v>93</v>
      </c>
      <c r="B20" s="16">
        <v>951</v>
      </c>
      <c r="C20" s="9"/>
      <c r="D20" s="9" t="s">
        <v>145</v>
      </c>
      <c r="E20" s="120">
        <f>E21</f>
        <v>10233.253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6.5" thickBot="1">
      <c r="A21" s="84" t="s">
        <v>18</v>
      </c>
      <c r="B21" s="81">
        <v>951</v>
      </c>
      <c r="C21" s="82"/>
      <c r="D21" s="81" t="s">
        <v>145</v>
      </c>
      <c r="E21" s="125">
        <f>E22+E23</f>
        <v>10233.253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7" t="s">
        <v>47</v>
      </c>
      <c r="B22" s="74">
        <v>951</v>
      </c>
      <c r="C22" s="68"/>
      <c r="D22" s="66" t="s">
        <v>144</v>
      </c>
      <c r="E22" s="119">
        <v>10000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19.5" thickBot="1">
      <c r="A23" s="67" t="s">
        <v>131</v>
      </c>
      <c r="B23" s="74">
        <v>951</v>
      </c>
      <c r="C23" s="68"/>
      <c r="D23" s="66" t="s">
        <v>144</v>
      </c>
      <c r="E23" s="119">
        <v>233.253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6.5" thickBot="1">
      <c r="A24" s="13" t="s">
        <v>114</v>
      </c>
      <c r="B24" s="16">
        <v>953</v>
      </c>
      <c r="C24" s="9"/>
      <c r="D24" s="9" t="s">
        <v>148</v>
      </c>
      <c r="E24" s="120">
        <f>E25</f>
        <v>428725.69736999995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6.25" thickBot="1">
      <c r="A25" s="84" t="s">
        <v>20</v>
      </c>
      <c r="B25" s="81" t="s">
        <v>19</v>
      </c>
      <c r="C25" s="82"/>
      <c r="D25" s="81" t="s">
        <v>141</v>
      </c>
      <c r="E25" s="125">
        <f>E26+E30+E41+E48+E44</f>
        <v>428725.69736999995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19.5" customHeight="1" thickBot="1">
      <c r="A26" s="86" t="s">
        <v>64</v>
      </c>
      <c r="B26" s="18">
        <v>953</v>
      </c>
      <c r="C26" s="6"/>
      <c r="D26" s="6" t="s">
        <v>146</v>
      </c>
      <c r="E26" s="128">
        <f>E27+E29+E28</f>
        <v>89624.27153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47</v>
      </c>
      <c r="B27" s="65">
        <v>953</v>
      </c>
      <c r="C27" s="66"/>
      <c r="D27" s="66" t="s">
        <v>147</v>
      </c>
      <c r="E27" s="119">
        <v>29394.31011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81</v>
      </c>
      <c r="B28" s="65">
        <v>953</v>
      </c>
      <c r="C28" s="66"/>
      <c r="D28" s="66" t="s">
        <v>149</v>
      </c>
      <c r="E28" s="119">
        <v>1475.96142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51" customHeight="1" thickBot="1">
      <c r="A29" s="70" t="s">
        <v>65</v>
      </c>
      <c r="B29" s="65">
        <v>953</v>
      </c>
      <c r="C29" s="66"/>
      <c r="D29" s="66" t="s">
        <v>150</v>
      </c>
      <c r="E29" s="119">
        <v>58754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23.25" customHeight="1" thickBot="1">
      <c r="A30" s="87" t="s">
        <v>66</v>
      </c>
      <c r="B30" s="85">
        <v>953</v>
      </c>
      <c r="C30" s="6"/>
      <c r="D30" s="6" t="s">
        <v>151</v>
      </c>
      <c r="E30" s="128">
        <f>E31+E32+E35+E36+E38+E39+E37+E33+E40+E34</f>
        <v>307749.95858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34</v>
      </c>
      <c r="B31" s="65">
        <v>953</v>
      </c>
      <c r="C31" s="66"/>
      <c r="D31" s="66" t="s">
        <v>152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47</v>
      </c>
      <c r="B32" s="65">
        <v>953</v>
      </c>
      <c r="C32" s="66"/>
      <c r="D32" s="66" t="s">
        <v>153</v>
      </c>
      <c r="E32" s="119">
        <v>56782.2426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7" t="s">
        <v>90</v>
      </c>
      <c r="B33" s="65">
        <v>953</v>
      </c>
      <c r="C33" s="66"/>
      <c r="D33" s="66" t="s">
        <v>154</v>
      </c>
      <c r="E33" s="119">
        <v>4212.71598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16.5" thickBot="1">
      <c r="A34" s="152" t="s">
        <v>139</v>
      </c>
      <c r="B34" s="65">
        <v>953</v>
      </c>
      <c r="C34" s="66"/>
      <c r="D34" s="66" t="s">
        <v>155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64" t="s">
        <v>67</v>
      </c>
      <c r="B35" s="88">
        <v>953</v>
      </c>
      <c r="C35" s="66"/>
      <c r="D35" s="66" t="s">
        <v>156</v>
      </c>
      <c r="E35" s="119">
        <v>5835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48" customHeight="1" thickBot="1">
      <c r="A36" s="89" t="s">
        <v>68</v>
      </c>
      <c r="B36" s="90">
        <v>953</v>
      </c>
      <c r="C36" s="66"/>
      <c r="D36" s="66" t="s">
        <v>157</v>
      </c>
      <c r="E36" s="119">
        <v>237145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3" customHeight="1" thickBot="1">
      <c r="A37" s="91" t="s">
        <v>71</v>
      </c>
      <c r="B37" s="74">
        <v>953</v>
      </c>
      <c r="C37" s="66"/>
      <c r="D37" s="66" t="s">
        <v>158</v>
      </c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3" customHeight="1" thickBot="1">
      <c r="A38" s="91" t="s">
        <v>72</v>
      </c>
      <c r="B38" s="74">
        <v>953</v>
      </c>
      <c r="C38" s="66"/>
      <c r="D38" s="66" t="s">
        <v>159</v>
      </c>
      <c r="E38" s="119">
        <v>700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20.25" customHeight="1" thickBot="1">
      <c r="A39" s="70" t="s">
        <v>73</v>
      </c>
      <c r="B39" s="65">
        <v>953</v>
      </c>
      <c r="C39" s="66"/>
      <c r="D39" s="66" t="s">
        <v>160</v>
      </c>
      <c r="E39" s="119">
        <v>3075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49.5" customHeight="1" thickBot="1">
      <c r="A40" s="70" t="s">
        <v>101</v>
      </c>
      <c r="B40" s="65">
        <v>953</v>
      </c>
      <c r="C40" s="66"/>
      <c r="D40" s="66" t="s">
        <v>161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86" t="s">
        <v>69</v>
      </c>
      <c r="B41" s="85">
        <v>953</v>
      </c>
      <c r="C41" s="6"/>
      <c r="D41" s="6" t="s">
        <v>162</v>
      </c>
      <c r="E41" s="128">
        <f>E42+E43</f>
        <v>18003.87226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4" t="s">
        <v>70</v>
      </c>
      <c r="B42" s="65">
        <v>953</v>
      </c>
      <c r="C42" s="66"/>
      <c r="D42" s="66" t="s">
        <v>163</v>
      </c>
      <c r="E42" s="119">
        <v>17745.9774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20.25" customHeight="1" thickBot="1">
      <c r="A43" s="67" t="s">
        <v>250</v>
      </c>
      <c r="B43" s="65">
        <v>953</v>
      </c>
      <c r="C43" s="66"/>
      <c r="D43" s="66" t="s">
        <v>251</v>
      </c>
      <c r="E43" s="119">
        <v>257.89486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124" t="s">
        <v>115</v>
      </c>
      <c r="B44" s="18">
        <v>953</v>
      </c>
      <c r="C44" s="6"/>
      <c r="D44" s="6" t="s">
        <v>164</v>
      </c>
      <c r="E44" s="128">
        <f>E47+E45+E46</f>
        <v>148.372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7" t="s">
        <v>129</v>
      </c>
      <c r="B45" s="65">
        <v>953</v>
      </c>
      <c r="C45" s="66"/>
      <c r="D45" s="66" t="s">
        <v>165</v>
      </c>
      <c r="E45" s="119">
        <v>60.452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67" t="s">
        <v>132</v>
      </c>
      <c r="B46" s="65">
        <v>953</v>
      </c>
      <c r="C46" s="66"/>
      <c r="D46" s="66" t="s">
        <v>166</v>
      </c>
      <c r="E46" s="119">
        <v>87.92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2.25" thickBot="1">
      <c r="A47" s="67" t="s">
        <v>103</v>
      </c>
      <c r="B47" s="65">
        <v>953</v>
      </c>
      <c r="C47" s="66"/>
      <c r="D47" s="66" t="s">
        <v>167</v>
      </c>
      <c r="E47" s="119">
        <v>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2.25" thickBot="1">
      <c r="A48" s="86" t="s">
        <v>74</v>
      </c>
      <c r="B48" s="18">
        <v>953</v>
      </c>
      <c r="C48" s="6"/>
      <c r="D48" s="6" t="s">
        <v>168</v>
      </c>
      <c r="E48" s="128">
        <f>E49+E50</f>
        <v>13199.223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64" t="s">
        <v>34</v>
      </c>
      <c r="B49" s="65">
        <v>953</v>
      </c>
      <c r="C49" s="66"/>
      <c r="D49" s="66" t="s">
        <v>169</v>
      </c>
      <c r="E49" s="119">
        <v>12830.223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64" t="s">
        <v>91</v>
      </c>
      <c r="B50" s="65">
        <v>953</v>
      </c>
      <c r="C50" s="66"/>
      <c r="D50" s="66" t="s">
        <v>170</v>
      </c>
      <c r="E50" s="119">
        <v>369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" t="s">
        <v>116</v>
      </c>
      <c r="B51" s="16">
        <v>951</v>
      </c>
      <c r="C51" s="9"/>
      <c r="D51" s="9" t="s">
        <v>171</v>
      </c>
      <c r="E51" s="10">
        <f>E52</f>
        <v>30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6.5" thickBot="1">
      <c r="A52" s="84" t="s">
        <v>18</v>
      </c>
      <c r="B52" s="103">
        <v>951</v>
      </c>
      <c r="C52" s="104"/>
      <c r="D52" s="104" t="s">
        <v>171</v>
      </c>
      <c r="E52" s="105">
        <f>E53</f>
        <v>30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2.25" thickBot="1">
      <c r="A53" s="70" t="s">
        <v>87</v>
      </c>
      <c r="B53" s="65">
        <v>951</v>
      </c>
      <c r="C53" s="66"/>
      <c r="D53" s="66" t="s">
        <v>172</v>
      </c>
      <c r="E53" s="69">
        <v>30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6.5" customHeight="1" thickBot="1">
      <c r="A54" s="13" t="s">
        <v>117</v>
      </c>
      <c r="B54" s="16">
        <v>951</v>
      </c>
      <c r="C54" s="9"/>
      <c r="D54" s="9" t="s">
        <v>173</v>
      </c>
      <c r="E54" s="10">
        <f>E55</f>
        <v>50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18</v>
      </c>
      <c r="B55" s="81">
        <v>951</v>
      </c>
      <c r="C55" s="82"/>
      <c r="D55" s="81" t="s">
        <v>173</v>
      </c>
      <c r="E55" s="83">
        <f>E56+E57</f>
        <v>50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70" t="s">
        <v>57</v>
      </c>
      <c r="B56" s="65">
        <v>951</v>
      </c>
      <c r="C56" s="66"/>
      <c r="D56" s="66" t="s">
        <v>174</v>
      </c>
      <c r="E56" s="69">
        <v>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3" customHeight="1" thickBot="1">
      <c r="A57" s="70" t="s">
        <v>255</v>
      </c>
      <c r="B57" s="65">
        <v>951</v>
      </c>
      <c r="C57" s="66"/>
      <c r="D57" s="66" t="s">
        <v>254</v>
      </c>
      <c r="E57" s="69">
        <v>50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3" customHeight="1" thickBot="1">
      <c r="A58" s="75" t="s">
        <v>118</v>
      </c>
      <c r="B58" s="16">
        <v>951</v>
      </c>
      <c r="C58" s="9"/>
      <c r="D58" s="9" t="s">
        <v>175</v>
      </c>
      <c r="E58" s="10">
        <f>E59</f>
        <v>99.9888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8.75" customHeight="1" thickBot="1">
      <c r="A59" s="84" t="s">
        <v>18</v>
      </c>
      <c r="B59" s="103">
        <v>951</v>
      </c>
      <c r="C59" s="104"/>
      <c r="D59" s="104" t="s">
        <v>175</v>
      </c>
      <c r="E59" s="105">
        <f>E60+E61</f>
        <v>99.9888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3" customHeight="1" thickBot="1">
      <c r="A60" s="64" t="s">
        <v>82</v>
      </c>
      <c r="B60" s="65">
        <v>951</v>
      </c>
      <c r="C60" s="66"/>
      <c r="D60" s="66" t="s">
        <v>176</v>
      </c>
      <c r="E60" s="69">
        <v>80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3" customHeight="1" thickBot="1">
      <c r="A61" s="64" t="s">
        <v>83</v>
      </c>
      <c r="B61" s="65">
        <v>951</v>
      </c>
      <c r="C61" s="66"/>
      <c r="D61" s="66" t="s">
        <v>177</v>
      </c>
      <c r="E61" s="69">
        <v>19.9888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20.25" customHeight="1" thickBot="1">
      <c r="A62" s="106" t="s">
        <v>119</v>
      </c>
      <c r="B62" s="16">
        <v>951</v>
      </c>
      <c r="C62" s="9"/>
      <c r="D62" s="9" t="s">
        <v>178</v>
      </c>
      <c r="E62" s="10">
        <f>E63</f>
        <v>99.9776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18</v>
      </c>
      <c r="B63" s="81">
        <v>951</v>
      </c>
      <c r="C63" s="82"/>
      <c r="D63" s="81" t="s">
        <v>178</v>
      </c>
      <c r="E63" s="83">
        <f>E64+E65</f>
        <v>99.9776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4.5" customHeight="1" thickBot="1">
      <c r="A64" s="64" t="s">
        <v>38</v>
      </c>
      <c r="B64" s="65">
        <v>951</v>
      </c>
      <c r="C64" s="66"/>
      <c r="D64" s="66" t="s">
        <v>179</v>
      </c>
      <c r="E64" s="69">
        <v>60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2.25" thickBot="1">
      <c r="A65" s="64" t="s">
        <v>39</v>
      </c>
      <c r="B65" s="65">
        <v>951</v>
      </c>
      <c r="C65" s="66"/>
      <c r="D65" s="66" t="s">
        <v>180</v>
      </c>
      <c r="E65" s="69">
        <v>39.9776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106" t="s">
        <v>120</v>
      </c>
      <c r="B66" s="16">
        <v>951</v>
      </c>
      <c r="C66" s="9"/>
      <c r="D66" s="9" t="s">
        <v>181</v>
      </c>
      <c r="E66" s="120">
        <f>E67</f>
        <v>136.243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84" t="s">
        <v>18</v>
      </c>
      <c r="B67" s="81">
        <v>951</v>
      </c>
      <c r="C67" s="82"/>
      <c r="D67" s="81" t="s">
        <v>181</v>
      </c>
      <c r="E67" s="125">
        <f>E68+E69+E70</f>
        <v>136.243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9.5" customHeight="1" thickBot="1">
      <c r="A68" s="64" t="s">
        <v>44</v>
      </c>
      <c r="B68" s="65">
        <v>951</v>
      </c>
      <c r="C68" s="66"/>
      <c r="D68" s="66" t="s">
        <v>182</v>
      </c>
      <c r="E68" s="119">
        <v>50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5.25" customHeight="1" thickBot="1">
      <c r="A69" s="64" t="s">
        <v>45</v>
      </c>
      <c r="B69" s="65">
        <v>951</v>
      </c>
      <c r="C69" s="66"/>
      <c r="D69" s="66" t="s">
        <v>183</v>
      </c>
      <c r="E69" s="119">
        <v>50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35.25" customHeight="1" thickBot="1">
      <c r="A70" s="64" t="s">
        <v>100</v>
      </c>
      <c r="B70" s="65">
        <v>951</v>
      </c>
      <c r="C70" s="66"/>
      <c r="D70" s="66" t="s">
        <v>259</v>
      </c>
      <c r="E70" s="119">
        <v>36.243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3" customHeight="1" thickBot="1">
      <c r="A71" s="106" t="s">
        <v>121</v>
      </c>
      <c r="B71" s="16">
        <v>951</v>
      </c>
      <c r="C71" s="9"/>
      <c r="D71" s="9" t="s">
        <v>184</v>
      </c>
      <c r="E71" s="120">
        <f>E72</f>
        <v>3105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18</v>
      </c>
      <c r="B72" s="81">
        <v>951</v>
      </c>
      <c r="C72" s="82"/>
      <c r="D72" s="81" t="s">
        <v>184</v>
      </c>
      <c r="E72" s="125">
        <f>E73+E74</f>
        <v>3105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8" thickBot="1">
      <c r="A73" s="64" t="s">
        <v>46</v>
      </c>
      <c r="B73" s="65">
        <v>951</v>
      </c>
      <c r="C73" s="66"/>
      <c r="D73" s="66" t="s">
        <v>185</v>
      </c>
      <c r="E73" s="119">
        <v>621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79.5" thickBot="1">
      <c r="A74" s="126" t="s">
        <v>96</v>
      </c>
      <c r="B74" s="65">
        <v>951</v>
      </c>
      <c r="C74" s="66"/>
      <c r="D74" s="66" t="s">
        <v>186</v>
      </c>
      <c r="E74" s="119">
        <v>2484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4.5" customHeight="1" thickBot="1">
      <c r="A75" s="106" t="s">
        <v>122</v>
      </c>
      <c r="B75" s="16">
        <v>951</v>
      </c>
      <c r="C75" s="11"/>
      <c r="D75" s="11" t="s">
        <v>187</v>
      </c>
      <c r="E75" s="12">
        <f>E76</f>
        <v>18600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18</v>
      </c>
      <c r="B76" s="81">
        <v>951</v>
      </c>
      <c r="C76" s="82"/>
      <c r="D76" s="81" t="s">
        <v>187</v>
      </c>
      <c r="E76" s="83">
        <f>E77+E80+E78+E79</f>
        <v>18600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49.5" customHeight="1" thickBot="1">
      <c r="A77" s="64" t="s">
        <v>42</v>
      </c>
      <c r="B77" s="65">
        <v>951</v>
      </c>
      <c r="C77" s="66"/>
      <c r="D77" s="66" t="s">
        <v>188</v>
      </c>
      <c r="E77" s="69">
        <v>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49.5" customHeight="1" thickBot="1">
      <c r="A78" s="64" t="s">
        <v>111</v>
      </c>
      <c r="B78" s="65">
        <v>951</v>
      </c>
      <c r="C78" s="66"/>
      <c r="D78" s="66" t="s">
        <v>189</v>
      </c>
      <c r="E78" s="69">
        <v>9103.56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49.5" customHeight="1" thickBot="1">
      <c r="A79" s="64" t="s">
        <v>112</v>
      </c>
      <c r="B79" s="65">
        <v>951</v>
      </c>
      <c r="C79" s="66"/>
      <c r="D79" s="66" t="s">
        <v>190</v>
      </c>
      <c r="E79" s="69">
        <v>4996.44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customHeight="1" thickBot="1">
      <c r="A80" s="126" t="s">
        <v>97</v>
      </c>
      <c r="B80" s="65">
        <v>951</v>
      </c>
      <c r="C80" s="66"/>
      <c r="D80" s="66" t="s">
        <v>191</v>
      </c>
      <c r="E80" s="69">
        <v>4500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106" t="s">
        <v>123</v>
      </c>
      <c r="B81" s="16">
        <v>951</v>
      </c>
      <c r="C81" s="9"/>
      <c r="D81" s="9" t="s">
        <v>192</v>
      </c>
      <c r="E81" s="10">
        <f>E82</f>
        <v>200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18</v>
      </c>
      <c r="B82" s="81">
        <v>951</v>
      </c>
      <c r="C82" s="82"/>
      <c r="D82" s="81" t="s">
        <v>192</v>
      </c>
      <c r="E82" s="83">
        <f>E83</f>
        <v>200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3.75" customHeight="1" thickBot="1">
      <c r="A83" s="70" t="s">
        <v>53</v>
      </c>
      <c r="B83" s="65">
        <v>951</v>
      </c>
      <c r="C83" s="66"/>
      <c r="D83" s="66" t="s">
        <v>193</v>
      </c>
      <c r="E83" s="69"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106" t="s">
        <v>124</v>
      </c>
      <c r="B84" s="16">
        <v>951</v>
      </c>
      <c r="C84" s="9"/>
      <c r="D84" s="9" t="s">
        <v>194</v>
      </c>
      <c r="E84" s="10">
        <f>E85</f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84" t="s">
        <v>18</v>
      </c>
      <c r="B85" s="81">
        <v>951</v>
      </c>
      <c r="C85" s="82"/>
      <c r="D85" s="81" t="s">
        <v>194</v>
      </c>
      <c r="E85" s="83">
        <f>E86</f>
        <v>100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2.25" thickBot="1">
      <c r="A86" s="70" t="s">
        <v>54</v>
      </c>
      <c r="B86" s="65">
        <v>951</v>
      </c>
      <c r="C86" s="66"/>
      <c r="D86" s="66" t="s">
        <v>195</v>
      </c>
      <c r="E86" s="69">
        <v>100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8" t="s">
        <v>125</v>
      </c>
      <c r="B87" s="16">
        <v>951</v>
      </c>
      <c r="C87" s="9"/>
      <c r="D87" s="9" t="s">
        <v>196</v>
      </c>
      <c r="E87" s="10">
        <f>E88</f>
        <v>50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18</v>
      </c>
      <c r="B88" s="81">
        <v>951</v>
      </c>
      <c r="C88" s="82"/>
      <c r="D88" s="81" t="s">
        <v>196</v>
      </c>
      <c r="E88" s="83">
        <f>E89</f>
        <v>50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4.5" customHeight="1" thickBot="1">
      <c r="A89" s="70" t="s">
        <v>55</v>
      </c>
      <c r="B89" s="65">
        <v>951</v>
      </c>
      <c r="C89" s="66"/>
      <c r="D89" s="66" t="s">
        <v>197</v>
      </c>
      <c r="E89" s="69">
        <v>50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18.75" customHeight="1" thickBot="1">
      <c r="A90" s="75" t="s">
        <v>126</v>
      </c>
      <c r="B90" s="17">
        <v>951</v>
      </c>
      <c r="C90" s="9"/>
      <c r="D90" s="9" t="s">
        <v>198</v>
      </c>
      <c r="E90" s="10">
        <f>E91</f>
        <v>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22.5" customHeight="1" thickBot="1">
      <c r="A91" s="84" t="s">
        <v>18</v>
      </c>
      <c r="B91" s="81">
        <v>951</v>
      </c>
      <c r="C91" s="82"/>
      <c r="D91" s="81" t="s">
        <v>198</v>
      </c>
      <c r="E91" s="83">
        <f>E92</f>
        <v>200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4.5" customHeight="1" thickBot="1">
      <c r="A92" s="70" t="s">
        <v>58</v>
      </c>
      <c r="B92" s="65">
        <v>951</v>
      </c>
      <c r="C92" s="66"/>
      <c r="D92" s="66" t="s">
        <v>199</v>
      </c>
      <c r="E92" s="69">
        <v>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13" t="s">
        <v>48</v>
      </c>
      <c r="B93" s="16">
        <v>951</v>
      </c>
      <c r="C93" s="11"/>
      <c r="D93" s="11" t="s">
        <v>200</v>
      </c>
      <c r="E93" s="12">
        <f>E94</f>
        <v>20451.19642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16.5" thickBot="1">
      <c r="A94" s="84" t="s">
        <v>18</v>
      </c>
      <c r="B94" s="81">
        <v>951</v>
      </c>
      <c r="C94" s="82"/>
      <c r="D94" s="81" t="s">
        <v>200</v>
      </c>
      <c r="E94" s="83">
        <f>E95+E97</f>
        <v>20451.19642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6.5" thickBot="1">
      <c r="A95" s="5" t="s">
        <v>28</v>
      </c>
      <c r="B95" s="18">
        <v>951</v>
      </c>
      <c r="C95" s="6"/>
      <c r="D95" s="6" t="s">
        <v>201</v>
      </c>
      <c r="E95" s="7">
        <f>E96</f>
        <v>1070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70" t="s">
        <v>49</v>
      </c>
      <c r="B96" s="65">
        <v>951</v>
      </c>
      <c r="C96" s="66"/>
      <c r="D96" s="66" t="s">
        <v>202</v>
      </c>
      <c r="E96" s="69">
        <v>1070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19.5" customHeight="1" thickBot="1">
      <c r="A97" s="59" t="s">
        <v>50</v>
      </c>
      <c r="B97" s="18">
        <v>951</v>
      </c>
      <c r="C97" s="6"/>
      <c r="D97" s="6" t="s">
        <v>203</v>
      </c>
      <c r="E97" s="7">
        <f>SUM(E98:E104)</f>
        <v>19381.19642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2.25" thickBot="1">
      <c r="A98" s="64" t="s">
        <v>51</v>
      </c>
      <c r="B98" s="65">
        <v>951</v>
      </c>
      <c r="C98" s="66"/>
      <c r="D98" s="66" t="s">
        <v>204</v>
      </c>
      <c r="E98" s="69">
        <v>10756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16.5" thickBot="1">
      <c r="A99" s="67" t="s">
        <v>131</v>
      </c>
      <c r="B99" s="65">
        <v>951</v>
      </c>
      <c r="C99" s="66"/>
      <c r="D99" s="66" t="s">
        <v>205</v>
      </c>
      <c r="E99" s="69">
        <v>256.24342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2.25" thickBot="1">
      <c r="A100" s="67" t="s">
        <v>269</v>
      </c>
      <c r="B100" s="65">
        <v>951</v>
      </c>
      <c r="C100" s="66"/>
      <c r="D100" s="66" t="s">
        <v>272</v>
      </c>
      <c r="E100" s="69">
        <v>100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2.25" thickBot="1">
      <c r="A101" s="67" t="s">
        <v>270</v>
      </c>
      <c r="B101" s="65">
        <v>951</v>
      </c>
      <c r="C101" s="66"/>
      <c r="D101" s="66" t="s">
        <v>273</v>
      </c>
      <c r="E101" s="69">
        <v>50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32.25" thickBot="1">
      <c r="A102" s="64" t="s">
        <v>52</v>
      </c>
      <c r="B102" s="65">
        <v>951</v>
      </c>
      <c r="C102" s="66"/>
      <c r="D102" s="66" t="s">
        <v>206</v>
      </c>
      <c r="E102" s="69">
        <v>8200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32.25" thickBot="1">
      <c r="A103" s="64" t="s">
        <v>271</v>
      </c>
      <c r="B103" s="65">
        <v>951</v>
      </c>
      <c r="C103" s="66"/>
      <c r="D103" s="66" t="s">
        <v>274</v>
      </c>
      <c r="E103" s="69">
        <v>18.953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16.5" thickBot="1">
      <c r="A104" s="151" t="s">
        <v>138</v>
      </c>
      <c r="B104" s="65">
        <v>951</v>
      </c>
      <c r="C104" s="66"/>
      <c r="D104" s="66" t="s">
        <v>207</v>
      </c>
      <c r="E104" s="69">
        <v>0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2.25" thickBot="1">
      <c r="A105" s="106" t="s">
        <v>127</v>
      </c>
      <c r="B105" s="16">
        <v>951</v>
      </c>
      <c r="C105" s="9"/>
      <c r="D105" s="9" t="s">
        <v>208</v>
      </c>
      <c r="E105" s="10">
        <f>E106</f>
        <v>100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21.75" customHeight="1" thickBot="1">
      <c r="A106" s="84" t="s">
        <v>18</v>
      </c>
      <c r="B106" s="81">
        <v>951</v>
      </c>
      <c r="C106" s="82"/>
      <c r="D106" s="81" t="s">
        <v>208</v>
      </c>
      <c r="E106" s="83">
        <f>E107</f>
        <v>100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</row>
    <row r="107" spans="1:23" ht="34.5" customHeight="1" thickBot="1">
      <c r="A107" s="64" t="s">
        <v>40</v>
      </c>
      <c r="B107" s="65">
        <v>951</v>
      </c>
      <c r="C107" s="66"/>
      <c r="D107" s="66" t="s">
        <v>209</v>
      </c>
      <c r="E107" s="69">
        <v>100</v>
      </c>
      <c r="F107" s="7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  <c r="W107" s="80"/>
    </row>
    <row r="108" spans="1:23" ht="34.5" customHeight="1" thickBot="1">
      <c r="A108" s="106" t="s">
        <v>128</v>
      </c>
      <c r="B108" s="139">
        <v>951</v>
      </c>
      <c r="C108" s="140"/>
      <c r="D108" s="140" t="s">
        <v>210</v>
      </c>
      <c r="E108" s="120">
        <f>E109</f>
        <v>4974.20897</v>
      </c>
      <c r="F108" s="77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9"/>
      <c r="W108" s="80"/>
    </row>
    <row r="109" spans="1:23" ht="23.25" customHeight="1" thickBot="1">
      <c r="A109" s="84" t="s">
        <v>18</v>
      </c>
      <c r="B109" s="141">
        <v>951</v>
      </c>
      <c r="C109" s="142"/>
      <c r="D109" s="142" t="s">
        <v>210</v>
      </c>
      <c r="E109" s="149">
        <f>E110+E111</f>
        <v>4974.20897</v>
      </c>
      <c r="F109" s="77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9"/>
      <c r="W109" s="80"/>
    </row>
    <row r="110" spans="1:23" ht="48.75" customHeight="1" thickBot="1">
      <c r="A110" s="64" t="s">
        <v>104</v>
      </c>
      <c r="B110" s="137">
        <v>951</v>
      </c>
      <c r="C110" s="138"/>
      <c r="D110" s="138" t="s">
        <v>210</v>
      </c>
      <c r="E110" s="119">
        <v>3702.33653</v>
      </c>
      <c r="F110" s="77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9"/>
      <c r="W110" s="80"/>
    </row>
    <row r="111" spans="1:23" ht="38.25" customHeight="1" thickBot="1">
      <c r="A111" s="64" t="s">
        <v>136</v>
      </c>
      <c r="B111" s="137">
        <v>951</v>
      </c>
      <c r="C111" s="138"/>
      <c r="D111" s="138" t="s">
        <v>211</v>
      </c>
      <c r="E111" s="119">
        <v>1271.87244</v>
      </c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9"/>
      <c r="W111" s="80"/>
    </row>
    <row r="112" spans="1:23" ht="38.25" customHeight="1" thickBot="1">
      <c r="A112" s="106" t="s">
        <v>248</v>
      </c>
      <c r="B112" s="139">
        <v>951</v>
      </c>
      <c r="C112" s="140"/>
      <c r="D112" s="140" t="s">
        <v>229</v>
      </c>
      <c r="E112" s="120">
        <f>E113</f>
        <v>11987.508</v>
      </c>
      <c r="F112" s="77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9"/>
      <c r="W112" s="80"/>
    </row>
    <row r="113" spans="1:23" ht="48.75" customHeight="1" thickBot="1">
      <c r="A113" s="84" t="s">
        <v>18</v>
      </c>
      <c r="B113" s="141">
        <v>951</v>
      </c>
      <c r="C113" s="142"/>
      <c r="D113" s="142" t="s">
        <v>229</v>
      </c>
      <c r="E113" s="149">
        <f>E116+E114+E115+E117</f>
        <v>11987.508</v>
      </c>
      <c r="F113" s="77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9"/>
      <c r="W113" s="80"/>
    </row>
    <row r="114" spans="1:23" ht="35.25" customHeight="1" thickBot="1">
      <c r="A114" s="64" t="s">
        <v>135</v>
      </c>
      <c r="B114" s="153">
        <v>951</v>
      </c>
      <c r="C114" s="154"/>
      <c r="D114" s="154" t="s">
        <v>249</v>
      </c>
      <c r="E114" s="155">
        <v>5375.6</v>
      </c>
      <c r="F114" s="77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9"/>
      <c r="W114" s="80"/>
    </row>
    <row r="115" spans="1:23" ht="17.25" customHeight="1" thickBot="1">
      <c r="A115" s="67" t="s">
        <v>131</v>
      </c>
      <c r="B115" s="153">
        <v>951</v>
      </c>
      <c r="C115" s="154"/>
      <c r="D115" s="154" t="s">
        <v>253</v>
      </c>
      <c r="E115" s="155">
        <v>210</v>
      </c>
      <c r="F115" s="77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9"/>
      <c r="W115" s="80"/>
    </row>
    <row r="116" spans="1:23" ht="31.5" customHeight="1" thickBot="1">
      <c r="A116" s="64" t="s">
        <v>228</v>
      </c>
      <c r="B116" s="137">
        <v>951</v>
      </c>
      <c r="C116" s="138"/>
      <c r="D116" s="138" t="s">
        <v>252</v>
      </c>
      <c r="E116" s="119">
        <v>5918.323</v>
      </c>
      <c r="F116" s="77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9"/>
      <c r="W116" s="80"/>
    </row>
    <row r="117" spans="1:23" ht="35.25" customHeight="1" thickBot="1">
      <c r="A117" s="64" t="s">
        <v>261</v>
      </c>
      <c r="B117" s="137">
        <v>952</v>
      </c>
      <c r="C117" s="138"/>
      <c r="D117" s="138" t="s">
        <v>260</v>
      </c>
      <c r="E117" s="119">
        <v>483.585</v>
      </c>
      <c r="F117" s="77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9"/>
      <c r="W117" s="80"/>
    </row>
    <row r="118" spans="1:23" ht="38.25" thickBot="1">
      <c r="A118" s="96" t="s">
        <v>29</v>
      </c>
      <c r="B118" s="97" t="s">
        <v>2</v>
      </c>
      <c r="C118" s="98"/>
      <c r="D118" s="98" t="s">
        <v>212</v>
      </c>
      <c r="E118" s="121">
        <f>E119+E178</f>
        <v>98039.77775</v>
      </c>
      <c r="F118" s="77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9"/>
      <c r="W118" s="80"/>
    </row>
    <row r="119" spans="1:23" ht="19.5" thickBot="1">
      <c r="A119" s="84" t="s">
        <v>18</v>
      </c>
      <c r="B119" s="81">
        <v>951</v>
      </c>
      <c r="C119" s="82"/>
      <c r="D119" s="81" t="s">
        <v>212</v>
      </c>
      <c r="E119" s="122">
        <f>E120+E121+E126+E130+E133+E134+E148+E150+E155+E162+E164+E166+E168+E170+E172+E174+E176+E159+E128+E132+E152+E157</f>
        <v>93714.60892</v>
      </c>
      <c r="F119" s="24" t="e">
        <f>#REF!+#REF!+F148+F150+#REF!+#REF!+#REF!+#REF!+#REF!+#REF!+#REF!+F174</f>
        <v>#REF!</v>
      </c>
      <c r="G119" s="24" t="e">
        <f>#REF!+#REF!+G148+G150+#REF!+#REF!+#REF!+#REF!+#REF!+#REF!+#REF!+G174</f>
        <v>#REF!</v>
      </c>
      <c r="H119" s="24" t="e">
        <f>#REF!+#REF!+H148+H150+#REF!+#REF!+#REF!+#REF!+#REF!+#REF!+#REF!+H174</f>
        <v>#REF!</v>
      </c>
      <c r="I119" s="24" t="e">
        <f>#REF!+#REF!+I148+I150+#REF!+#REF!+#REF!+#REF!+#REF!+#REF!+#REF!+I174</f>
        <v>#REF!</v>
      </c>
      <c r="J119" s="24" t="e">
        <f>#REF!+#REF!+J148+J150+#REF!+#REF!+#REF!+#REF!+#REF!+#REF!+#REF!+J174</f>
        <v>#REF!</v>
      </c>
      <c r="K119" s="24" t="e">
        <f>#REF!+#REF!+K148+K150+#REF!+#REF!+#REF!+#REF!+#REF!+#REF!+#REF!+K174</f>
        <v>#REF!</v>
      </c>
      <c r="L119" s="24" t="e">
        <f>#REF!+#REF!+L148+L150+#REF!+#REF!+#REF!+#REF!+#REF!+#REF!+#REF!+L174</f>
        <v>#REF!</v>
      </c>
      <c r="M119" s="24" t="e">
        <f>#REF!+#REF!+M148+M150+#REF!+#REF!+#REF!+#REF!+#REF!+#REF!+#REF!+M174</f>
        <v>#REF!</v>
      </c>
      <c r="N119" s="24" t="e">
        <f>#REF!+#REF!+N148+N150+#REF!+#REF!+#REF!+#REF!+#REF!+#REF!+#REF!+N174</f>
        <v>#REF!</v>
      </c>
      <c r="O119" s="24" t="e">
        <f>#REF!+#REF!+O148+O150+#REF!+#REF!+#REF!+#REF!+#REF!+#REF!+#REF!+O174</f>
        <v>#REF!</v>
      </c>
      <c r="P119" s="24" t="e">
        <f>#REF!+#REF!+P148+P150+#REF!+#REF!+#REF!+#REF!+#REF!+#REF!+#REF!+P174</f>
        <v>#REF!</v>
      </c>
      <c r="Q119" s="24" t="e">
        <f>#REF!+#REF!+Q148+Q150+#REF!+#REF!+#REF!+#REF!+#REF!+#REF!+#REF!+Q174</f>
        <v>#REF!</v>
      </c>
      <c r="R119" s="24" t="e">
        <f>#REF!+#REF!+R148+R150+#REF!+#REF!+#REF!+#REF!+#REF!+#REF!+#REF!+R174</f>
        <v>#REF!</v>
      </c>
      <c r="S119" s="24" t="e">
        <f>#REF!+#REF!+S148+S150+#REF!+#REF!+#REF!+#REF!+#REF!+#REF!+#REF!+S174</f>
        <v>#REF!</v>
      </c>
      <c r="T119" s="24" t="e">
        <f>#REF!+#REF!+T148+T150+#REF!+#REF!+#REF!+#REF!+#REF!+#REF!+#REF!+T174</f>
        <v>#REF!</v>
      </c>
      <c r="U119" s="24" t="e">
        <f>#REF!+#REF!+U148+U150+#REF!+#REF!+#REF!+#REF!+#REF!+#REF!+#REF!+U174</f>
        <v>#REF!</v>
      </c>
      <c r="V119" s="47" t="e">
        <f>#REF!+#REF!+V148+V150+#REF!+#REF!+#REF!+#REF!+#REF!+#REF!+#REF!+V174</f>
        <v>#REF!</v>
      </c>
      <c r="W119" s="46" t="e">
        <f>V119/E119*100</f>
        <v>#REF!</v>
      </c>
    </row>
    <row r="120" spans="1:23" ht="20.25" customHeight="1" outlineLevel="3" thickBot="1">
      <c r="A120" s="8" t="s">
        <v>30</v>
      </c>
      <c r="B120" s="16">
        <v>951</v>
      </c>
      <c r="C120" s="9"/>
      <c r="D120" s="9" t="s">
        <v>213</v>
      </c>
      <c r="E120" s="10">
        <v>1775.523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48"/>
      <c r="W120" s="46"/>
    </row>
    <row r="121" spans="1:23" ht="49.5" customHeight="1" outlineLevel="5" thickBot="1">
      <c r="A121" s="8" t="s">
        <v>5</v>
      </c>
      <c r="B121" s="16">
        <v>951</v>
      </c>
      <c r="C121" s="9"/>
      <c r="D121" s="9" t="s">
        <v>212</v>
      </c>
      <c r="E121" s="120">
        <f>E122+E123+E124+E125</f>
        <v>3266.1299999999997</v>
      </c>
      <c r="F121" s="23">
        <v>1204.8</v>
      </c>
      <c r="G121" s="7">
        <v>1204.8</v>
      </c>
      <c r="H121" s="7">
        <v>1204.8</v>
      </c>
      <c r="I121" s="7">
        <v>1204.8</v>
      </c>
      <c r="J121" s="7">
        <v>1204.8</v>
      </c>
      <c r="K121" s="7">
        <v>1204.8</v>
      </c>
      <c r="L121" s="7">
        <v>1204.8</v>
      </c>
      <c r="M121" s="7">
        <v>1204.8</v>
      </c>
      <c r="N121" s="7">
        <v>1204.8</v>
      </c>
      <c r="O121" s="7">
        <v>1204.8</v>
      </c>
      <c r="P121" s="7">
        <v>1204.8</v>
      </c>
      <c r="Q121" s="7">
        <v>1204.8</v>
      </c>
      <c r="R121" s="7">
        <v>1204.8</v>
      </c>
      <c r="S121" s="7">
        <v>1204.8</v>
      </c>
      <c r="T121" s="7">
        <v>1204.8</v>
      </c>
      <c r="U121" s="34">
        <v>1204.8</v>
      </c>
      <c r="V121" s="50">
        <v>1147.63638</v>
      </c>
      <c r="W121" s="46">
        <f>V121/E121*100</f>
        <v>35.13749850740785</v>
      </c>
    </row>
    <row r="122" spans="1:23" ht="36" customHeight="1" outlineLevel="6" thickBot="1">
      <c r="A122" s="99" t="s">
        <v>98</v>
      </c>
      <c r="B122" s="100">
        <v>951</v>
      </c>
      <c r="C122" s="66"/>
      <c r="D122" s="66" t="s">
        <v>214</v>
      </c>
      <c r="E122" s="119">
        <v>1809</v>
      </c>
      <c r="F122" s="27" t="e">
        <f>#REF!</f>
        <v>#REF!</v>
      </c>
      <c r="G122" s="27" t="e">
        <f>#REF!</f>
        <v>#REF!</v>
      </c>
      <c r="H122" s="27" t="e">
        <f>#REF!</f>
        <v>#REF!</v>
      </c>
      <c r="I122" s="27" t="e">
        <f>#REF!</f>
        <v>#REF!</v>
      </c>
      <c r="J122" s="27" t="e">
        <f>#REF!</f>
        <v>#REF!</v>
      </c>
      <c r="K122" s="27" t="e">
        <f>#REF!</f>
        <v>#REF!</v>
      </c>
      <c r="L122" s="27" t="e">
        <f>#REF!</f>
        <v>#REF!</v>
      </c>
      <c r="M122" s="27" t="e">
        <f>#REF!</f>
        <v>#REF!</v>
      </c>
      <c r="N122" s="27" t="e">
        <f>#REF!</f>
        <v>#REF!</v>
      </c>
      <c r="O122" s="27" t="e">
        <f>#REF!</f>
        <v>#REF!</v>
      </c>
      <c r="P122" s="27" t="e">
        <f>#REF!</f>
        <v>#REF!</v>
      </c>
      <c r="Q122" s="27" t="e">
        <f>#REF!</f>
        <v>#REF!</v>
      </c>
      <c r="R122" s="27" t="e">
        <f>#REF!</f>
        <v>#REF!</v>
      </c>
      <c r="S122" s="27" t="e">
        <f>#REF!</f>
        <v>#REF!</v>
      </c>
      <c r="T122" s="27" t="e">
        <f>#REF!</f>
        <v>#REF!</v>
      </c>
      <c r="U122" s="27" t="e">
        <f>#REF!</f>
        <v>#REF!</v>
      </c>
      <c r="V122" s="51" t="e">
        <f>#REF!</f>
        <v>#REF!</v>
      </c>
      <c r="W122" s="46" t="e">
        <f>V122/E122*100</f>
        <v>#REF!</v>
      </c>
    </row>
    <row r="123" spans="1:23" ht="21.75" customHeight="1" outlineLevel="6" thickBot="1">
      <c r="A123" s="64" t="s">
        <v>31</v>
      </c>
      <c r="B123" s="65">
        <v>951</v>
      </c>
      <c r="C123" s="66"/>
      <c r="D123" s="66" t="s">
        <v>215</v>
      </c>
      <c r="E123" s="119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</row>
    <row r="124" spans="1:23" ht="19.5" customHeight="1" outlineLevel="6" thickBot="1">
      <c r="A124" s="64" t="s">
        <v>99</v>
      </c>
      <c r="B124" s="65">
        <v>951</v>
      </c>
      <c r="C124" s="66"/>
      <c r="D124" s="66" t="s">
        <v>216</v>
      </c>
      <c r="E124" s="119">
        <v>1454.7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</row>
    <row r="125" spans="1:23" ht="19.5" customHeight="1" outlineLevel="6" thickBot="1">
      <c r="A125" s="64" t="s">
        <v>92</v>
      </c>
      <c r="B125" s="65">
        <v>951</v>
      </c>
      <c r="C125" s="66"/>
      <c r="D125" s="66" t="s">
        <v>217</v>
      </c>
      <c r="E125" s="119">
        <v>2.43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56"/>
      <c r="W125" s="46"/>
    </row>
    <row r="126" spans="1:23" ht="49.5" customHeight="1" outlineLevel="6" thickBot="1">
      <c r="A126" s="8" t="s">
        <v>6</v>
      </c>
      <c r="B126" s="16">
        <v>951</v>
      </c>
      <c r="C126" s="9"/>
      <c r="D126" s="9" t="s">
        <v>212</v>
      </c>
      <c r="E126" s="10">
        <f>E127</f>
        <v>6497.024</v>
      </c>
      <c r="F126" s="23">
        <v>96</v>
      </c>
      <c r="G126" s="7">
        <v>96</v>
      </c>
      <c r="H126" s="7">
        <v>96</v>
      </c>
      <c r="I126" s="7">
        <v>96</v>
      </c>
      <c r="J126" s="7">
        <v>96</v>
      </c>
      <c r="K126" s="7">
        <v>96</v>
      </c>
      <c r="L126" s="7">
        <v>96</v>
      </c>
      <c r="M126" s="7">
        <v>96</v>
      </c>
      <c r="N126" s="7">
        <v>96</v>
      </c>
      <c r="O126" s="7">
        <v>96</v>
      </c>
      <c r="P126" s="7">
        <v>96</v>
      </c>
      <c r="Q126" s="7">
        <v>96</v>
      </c>
      <c r="R126" s="7">
        <v>96</v>
      </c>
      <c r="S126" s="7">
        <v>96</v>
      </c>
      <c r="T126" s="7">
        <v>96</v>
      </c>
      <c r="U126" s="34">
        <v>96</v>
      </c>
      <c r="V126" s="50">
        <v>141</v>
      </c>
      <c r="W126" s="46">
        <f>V126/E126*100</f>
        <v>2.1702243981244336</v>
      </c>
    </row>
    <row r="127" spans="1:23" ht="37.5" customHeight="1" outlineLevel="3" thickBot="1">
      <c r="A127" s="99" t="s">
        <v>94</v>
      </c>
      <c r="B127" s="65">
        <v>951</v>
      </c>
      <c r="C127" s="66"/>
      <c r="D127" s="66" t="s">
        <v>214</v>
      </c>
      <c r="E127" s="69">
        <v>6497.024</v>
      </c>
      <c r="F127" s="28" t="e">
        <f>#REF!</f>
        <v>#REF!</v>
      </c>
      <c r="G127" s="28" t="e">
        <f>#REF!</f>
        <v>#REF!</v>
      </c>
      <c r="H127" s="28" t="e">
        <f>#REF!</f>
        <v>#REF!</v>
      </c>
      <c r="I127" s="28" t="e">
        <f>#REF!</f>
        <v>#REF!</v>
      </c>
      <c r="J127" s="28" t="e">
        <f>#REF!</f>
        <v>#REF!</v>
      </c>
      <c r="K127" s="28" t="e">
        <f>#REF!</f>
        <v>#REF!</v>
      </c>
      <c r="L127" s="28" t="e">
        <f>#REF!</f>
        <v>#REF!</v>
      </c>
      <c r="M127" s="28" t="e">
        <f>#REF!</f>
        <v>#REF!</v>
      </c>
      <c r="N127" s="28" t="e">
        <f>#REF!</f>
        <v>#REF!</v>
      </c>
      <c r="O127" s="28" t="e">
        <f>#REF!</f>
        <v>#REF!</v>
      </c>
      <c r="P127" s="28" t="e">
        <f>#REF!</f>
        <v>#REF!</v>
      </c>
      <c r="Q127" s="28" t="e">
        <f>#REF!</f>
        <v>#REF!</v>
      </c>
      <c r="R127" s="28" t="e">
        <f>#REF!</f>
        <v>#REF!</v>
      </c>
      <c r="S127" s="28" t="e">
        <f>#REF!</f>
        <v>#REF!</v>
      </c>
      <c r="T127" s="28" t="e">
        <f>#REF!</f>
        <v>#REF!</v>
      </c>
      <c r="U127" s="28" t="e">
        <f>#REF!</f>
        <v>#REF!</v>
      </c>
      <c r="V127" s="52" t="e">
        <f>#REF!</f>
        <v>#REF!</v>
      </c>
      <c r="W127" s="46" t="e">
        <f>V127/E127*100</f>
        <v>#REF!</v>
      </c>
    </row>
    <row r="128" spans="1:23" ht="18.75" customHeight="1" outlineLevel="3" thickBot="1">
      <c r="A128" s="8" t="s">
        <v>88</v>
      </c>
      <c r="B128" s="16">
        <v>951</v>
      </c>
      <c r="C128" s="9"/>
      <c r="D128" s="9" t="s">
        <v>212</v>
      </c>
      <c r="E128" s="10">
        <f>E129</f>
        <v>123.7</v>
      </c>
      <c r="F128" s="116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8"/>
      <c r="W128" s="46"/>
    </row>
    <row r="129" spans="1:23" ht="33" customHeight="1" outlineLevel="3" thickBot="1">
      <c r="A129" s="64" t="s">
        <v>89</v>
      </c>
      <c r="B129" s="65">
        <v>951</v>
      </c>
      <c r="C129" s="66"/>
      <c r="D129" s="66" t="s">
        <v>218</v>
      </c>
      <c r="E129" s="69">
        <v>123.7</v>
      </c>
      <c r="F129" s="116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8"/>
      <c r="W129" s="46"/>
    </row>
    <row r="130" spans="1:23" ht="33" customHeight="1" outlineLevel="5" thickBot="1">
      <c r="A130" s="8" t="s">
        <v>7</v>
      </c>
      <c r="B130" s="16">
        <v>951</v>
      </c>
      <c r="C130" s="9"/>
      <c r="D130" s="9" t="s">
        <v>212</v>
      </c>
      <c r="E130" s="10">
        <f>E131</f>
        <v>5099.74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4" thickBot="1">
      <c r="A131" s="99" t="s">
        <v>95</v>
      </c>
      <c r="B131" s="65">
        <v>951</v>
      </c>
      <c r="C131" s="66"/>
      <c r="D131" s="66" t="s">
        <v>214</v>
      </c>
      <c r="E131" s="69">
        <v>5099.74</v>
      </c>
      <c r="F131" s="29" t="e">
        <f>#REF!</f>
        <v>#REF!</v>
      </c>
      <c r="G131" s="29" t="e">
        <f>#REF!</f>
        <v>#REF!</v>
      </c>
      <c r="H131" s="29" t="e">
        <f>#REF!</f>
        <v>#REF!</v>
      </c>
      <c r="I131" s="29" t="e">
        <f>#REF!</f>
        <v>#REF!</v>
      </c>
      <c r="J131" s="29" t="e">
        <f>#REF!</f>
        <v>#REF!</v>
      </c>
      <c r="K131" s="29" t="e">
        <f>#REF!</f>
        <v>#REF!</v>
      </c>
      <c r="L131" s="29" t="e">
        <f>#REF!</f>
        <v>#REF!</v>
      </c>
      <c r="M131" s="29" t="e">
        <f>#REF!</f>
        <v>#REF!</v>
      </c>
      <c r="N131" s="29" t="e">
        <f>#REF!</f>
        <v>#REF!</v>
      </c>
      <c r="O131" s="29" t="e">
        <f>#REF!</f>
        <v>#REF!</v>
      </c>
      <c r="P131" s="29" t="e">
        <f>#REF!</f>
        <v>#REF!</v>
      </c>
      <c r="Q131" s="29" t="e">
        <f>#REF!</f>
        <v>#REF!</v>
      </c>
      <c r="R131" s="29" t="e">
        <f>#REF!</f>
        <v>#REF!</v>
      </c>
      <c r="S131" s="29" t="e">
        <f>#REF!</f>
        <v>#REF!</v>
      </c>
      <c r="T131" s="29" t="e">
        <f>#REF!</f>
        <v>#REF!</v>
      </c>
      <c r="U131" s="29" t="e">
        <f>#REF!</f>
        <v>#REF!</v>
      </c>
      <c r="V131" s="49" t="e">
        <f>#REF!</f>
        <v>#REF!</v>
      </c>
      <c r="W131" s="46" t="e">
        <f>V131/E131*100</f>
        <v>#REF!</v>
      </c>
    </row>
    <row r="132" spans="1:23" ht="16.5" outlineLevel="4" thickBot="1">
      <c r="A132" s="144" t="s">
        <v>105</v>
      </c>
      <c r="B132" s="16">
        <v>951</v>
      </c>
      <c r="C132" s="9"/>
      <c r="D132" s="9" t="s">
        <v>219</v>
      </c>
      <c r="E132" s="10">
        <v>302.4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143"/>
      <c r="W132" s="46"/>
    </row>
    <row r="133" spans="1:23" ht="32.25" outlineLevel="5" thickBot="1">
      <c r="A133" s="8" t="s">
        <v>32</v>
      </c>
      <c r="B133" s="16">
        <v>951</v>
      </c>
      <c r="C133" s="9"/>
      <c r="D133" s="9" t="s">
        <v>220</v>
      </c>
      <c r="E133" s="10">
        <v>200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>
        <v>0</v>
      </c>
      <c r="W133" s="46">
        <f>V133/E133*100</f>
        <v>0</v>
      </c>
    </row>
    <row r="134" spans="1:23" ht="16.5" outlineLevel="3" thickBot="1">
      <c r="A134" s="8" t="s">
        <v>8</v>
      </c>
      <c r="B134" s="16">
        <v>951</v>
      </c>
      <c r="C134" s="9"/>
      <c r="D134" s="9" t="s">
        <v>212</v>
      </c>
      <c r="E134" s="120">
        <f>E135+E137+E138+E141+E145+E146+E147+E140+E139+E136+E143+E144+E142</f>
        <v>47123.546480000005</v>
      </c>
      <c r="F134" s="28" t="e">
        <f>#REF!+#REF!</f>
        <v>#REF!</v>
      </c>
      <c r="G134" s="28" t="e">
        <f>#REF!+#REF!</f>
        <v>#REF!</v>
      </c>
      <c r="H134" s="28" t="e">
        <f>#REF!+#REF!</f>
        <v>#REF!</v>
      </c>
      <c r="I134" s="28" t="e">
        <f>#REF!+#REF!</f>
        <v>#REF!</v>
      </c>
      <c r="J134" s="28" t="e">
        <f>#REF!+#REF!</f>
        <v>#REF!</v>
      </c>
      <c r="K134" s="28" t="e">
        <f>#REF!+#REF!</f>
        <v>#REF!</v>
      </c>
      <c r="L134" s="28" t="e">
        <f>#REF!+#REF!</f>
        <v>#REF!</v>
      </c>
      <c r="M134" s="28" t="e">
        <f>#REF!+#REF!</f>
        <v>#REF!</v>
      </c>
      <c r="N134" s="28" t="e">
        <f>#REF!+#REF!</f>
        <v>#REF!</v>
      </c>
      <c r="O134" s="28" t="e">
        <f>#REF!+#REF!</f>
        <v>#REF!</v>
      </c>
      <c r="P134" s="28" t="e">
        <f>#REF!+#REF!</f>
        <v>#REF!</v>
      </c>
      <c r="Q134" s="28" t="e">
        <f>#REF!+#REF!</f>
        <v>#REF!</v>
      </c>
      <c r="R134" s="28" t="e">
        <f>#REF!+#REF!</f>
        <v>#REF!</v>
      </c>
      <c r="S134" s="28" t="e">
        <f>#REF!+#REF!</f>
        <v>#REF!</v>
      </c>
      <c r="T134" s="28" t="e">
        <f>#REF!+#REF!</f>
        <v>#REF!</v>
      </c>
      <c r="U134" s="28" t="e">
        <f>#REF!+#REF!</f>
        <v>#REF!</v>
      </c>
      <c r="V134" s="54" t="e">
        <f>#REF!+#REF!</f>
        <v>#REF!</v>
      </c>
      <c r="W134" s="46" t="e">
        <f>V134/E134*100</f>
        <v>#REF!</v>
      </c>
    </row>
    <row r="135" spans="1:23" ht="19.5" customHeight="1" outlineLevel="5" thickBot="1">
      <c r="A135" s="64" t="s">
        <v>9</v>
      </c>
      <c r="B135" s="65">
        <v>951</v>
      </c>
      <c r="C135" s="66"/>
      <c r="D135" s="66" t="s">
        <v>221</v>
      </c>
      <c r="E135" s="148">
        <v>1400</v>
      </c>
      <c r="F135" s="4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6"/>
      <c r="W135" s="46"/>
    </row>
    <row r="136" spans="1:23" ht="19.5" customHeight="1" outlineLevel="5" thickBot="1">
      <c r="A136" s="64" t="s">
        <v>133</v>
      </c>
      <c r="B136" s="65">
        <v>951</v>
      </c>
      <c r="C136" s="66"/>
      <c r="D136" s="66" t="s">
        <v>222</v>
      </c>
      <c r="E136" s="148">
        <v>0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6"/>
      <c r="W136" s="46"/>
    </row>
    <row r="137" spans="1:23" ht="32.25" outlineLevel="5" thickBot="1">
      <c r="A137" s="99" t="s">
        <v>95</v>
      </c>
      <c r="B137" s="65">
        <v>951</v>
      </c>
      <c r="C137" s="66"/>
      <c r="D137" s="66" t="s">
        <v>214</v>
      </c>
      <c r="E137" s="148">
        <v>17403.74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>
        <v>9539.0701</v>
      </c>
      <c r="W137" s="46">
        <f>V137/E137*100</f>
        <v>54.81046085496566</v>
      </c>
    </row>
    <row r="138" spans="1:23" ht="33.75" customHeight="1" outlineLevel="4" thickBot="1">
      <c r="A138" s="64" t="s">
        <v>33</v>
      </c>
      <c r="B138" s="65">
        <v>951</v>
      </c>
      <c r="C138" s="66"/>
      <c r="D138" s="66" t="s">
        <v>223</v>
      </c>
      <c r="E138" s="148">
        <v>246.55</v>
      </c>
      <c r="F138" s="29" t="e">
        <f>#REF!</f>
        <v>#REF!</v>
      </c>
      <c r="G138" s="29" t="e">
        <f>#REF!</f>
        <v>#REF!</v>
      </c>
      <c r="H138" s="29" t="e">
        <f>#REF!</f>
        <v>#REF!</v>
      </c>
      <c r="I138" s="29" t="e">
        <f>#REF!</f>
        <v>#REF!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29" t="e">
        <f>#REF!</f>
        <v>#REF!</v>
      </c>
      <c r="O138" s="29" t="e">
        <f>#REF!</f>
        <v>#REF!</v>
      </c>
      <c r="P138" s="29" t="e">
        <f>#REF!</f>
        <v>#REF!</v>
      </c>
      <c r="Q138" s="29" t="e">
        <f>#REF!</f>
        <v>#REF!</v>
      </c>
      <c r="R138" s="29" t="e">
        <f>#REF!</f>
        <v>#REF!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53" t="e">
        <f>#REF!</f>
        <v>#REF!</v>
      </c>
      <c r="W138" s="46" t="e">
        <f>V138/E138*100</f>
        <v>#REF!</v>
      </c>
    </row>
    <row r="139" spans="1:23" ht="19.5" customHeight="1" outlineLevel="4" thickBot="1">
      <c r="A139" s="64" t="s">
        <v>92</v>
      </c>
      <c r="B139" s="65">
        <v>951</v>
      </c>
      <c r="C139" s="66"/>
      <c r="D139" s="66" t="s">
        <v>217</v>
      </c>
      <c r="E139" s="148">
        <v>4356.62648</v>
      </c>
      <c r="F139" s="4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60"/>
      <c r="W139" s="46"/>
    </row>
    <row r="140" spans="1:23" ht="33.75" customHeight="1" outlineLevel="4" thickBot="1">
      <c r="A140" s="64" t="s">
        <v>86</v>
      </c>
      <c r="B140" s="65">
        <v>951</v>
      </c>
      <c r="C140" s="66"/>
      <c r="D140" s="66" t="s">
        <v>224</v>
      </c>
      <c r="E140" s="148">
        <v>0</v>
      </c>
      <c r="F140" s="4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60"/>
      <c r="W140" s="46"/>
    </row>
    <row r="141" spans="1:23" ht="32.25" outlineLevel="5" thickBot="1">
      <c r="A141" s="64" t="s">
        <v>34</v>
      </c>
      <c r="B141" s="65">
        <v>951</v>
      </c>
      <c r="C141" s="66"/>
      <c r="D141" s="66" t="s">
        <v>225</v>
      </c>
      <c r="E141" s="69">
        <v>21523.23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>
        <v>1067.9833</v>
      </c>
      <c r="W141" s="46">
        <f>V141/E141*100</f>
        <v>4.9620029149899905</v>
      </c>
    </row>
    <row r="142" spans="1:23" ht="32.25" outlineLevel="5" thickBot="1">
      <c r="A142" s="150" t="s">
        <v>137</v>
      </c>
      <c r="B142" s="65">
        <v>951</v>
      </c>
      <c r="C142" s="66"/>
      <c r="D142" s="66" t="s">
        <v>226</v>
      </c>
      <c r="E142" s="69">
        <v>0</v>
      </c>
      <c r="F142" s="4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6"/>
      <c r="W142" s="46"/>
    </row>
    <row r="143" spans="1:23" ht="32.25" outlineLevel="5" thickBot="1">
      <c r="A143" s="64" t="s">
        <v>134</v>
      </c>
      <c r="B143" s="65">
        <v>951</v>
      </c>
      <c r="C143" s="66"/>
      <c r="D143" s="66" t="s">
        <v>227</v>
      </c>
      <c r="E143" s="148">
        <v>0</v>
      </c>
      <c r="F143" s="4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6"/>
      <c r="W143" s="46"/>
    </row>
    <row r="144" spans="1:23" ht="32.25" outlineLevel="5" thickBot="1">
      <c r="A144" s="64" t="s">
        <v>135</v>
      </c>
      <c r="B144" s="65">
        <v>951</v>
      </c>
      <c r="C144" s="66"/>
      <c r="D144" s="66" t="s">
        <v>230</v>
      </c>
      <c r="E144" s="69">
        <v>0</v>
      </c>
      <c r="F144" s="4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6"/>
      <c r="W144" s="46"/>
    </row>
    <row r="145" spans="1:23" ht="32.25" outlineLevel="6" thickBot="1">
      <c r="A145" s="70" t="s">
        <v>35</v>
      </c>
      <c r="B145" s="65">
        <v>951</v>
      </c>
      <c r="C145" s="66"/>
      <c r="D145" s="66" t="s">
        <v>231</v>
      </c>
      <c r="E145" s="148">
        <v>1003.4</v>
      </c>
      <c r="F145" s="63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56"/>
      <c r="W145" s="46"/>
    </row>
    <row r="146" spans="1:23" ht="34.5" customHeight="1" outlineLevel="6" thickBot="1">
      <c r="A146" s="70" t="s">
        <v>36</v>
      </c>
      <c r="B146" s="65">
        <v>951</v>
      </c>
      <c r="C146" s="66"/>
      <c r="D146" s="66" t="s">
        <v>232</v>
      </c>
      <c r="E146" s="148">
        <v>538</v>
      </c>
      <c r="F146" s="63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56"/>
      <c r="W146" s="46"/>
    </row>
    <row r="147" spans="1:23" ht="34.5" customHeight="1" outlineLevel="6" thickBot="1">
      <c r="A147" s="70" t="s">
        <v>37</v>
      </c>
      <c r="B147" s="65">
        <v>951</v>
      </c>
      <c r="C147" s="66"/>
      <c r="D147" s="66" t="s">
        <v>233</v>
      </c>
      <c r="E147" s="148">
        <v>652</v>
      </c>
      <c r="F147" s="63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56"/>
      <c r="W147" s="46"/>
    </row>
    <row r="148" spans="1:23" ht="18" customHeight="1" outlineLevel="6" thickBot="1">
      <c r="A148" s="26" t="s">
        <v>23</v>
      </c>
      <c r="B148" s="16">
        <v>951</v>
      </c>
      <c r="C148" s="72" t="s">
        <v>2</v>
      </c>
      <c r="D148" s="9" t="s">
        <v>234</v>
      </c>
      <c r="E148" s="27">
        <f>E149</f>
        <v>1624</v>
      </c>
      <c r="F148" s="25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5" t="e">
        <f>#REF!+#REF!</f>
        <v>#REF!</v>
      </c>
      <c r="W148" s="46" t="e">
        <f>V148/E148*100</f>
        <v>#REF!</v>
      </c>
    </row>
    <row r="149" spans="1:23" ht="33.75" customHeight="1" outlineLevel="4" thickBot="1">
      <c r="A149" s="101" t="s">
        <v>14</v>
      </c>
      <c r="B149" s="65">
        <v>951</v>
      </c>
      <c r="C149" s="71" t="s">
        <v>2</v>
      </c>
      <c r="D149" s="66" t="s">
        <v>235</v>
      </c>
      <c r="E149" s="102">
        <v>1624</v>
      </c>
      <c r="F149" s="29" t="e">
        <f>#REF!</f>
        <v>#REF!</v>
      </c>
      <c r="G149" s="29" t="e">
        <f>#REF!</f>
        <v>#REF!</v>
      </c>
      <c r="H149" s="29" t="e">
        <f>#REF!</f>
        <v>#REF!</v>
      </c>
      <c r="I149" s="29" t="e">
        <f>#REF!</f>
        <v>#REF!</v>
      </c>
      <c r="J149" s="29" t="e">
        <f>#REF!</f>
        <v>#REF!</v>
      </c>
      <c r="K149" s="29" t="e">
        <f>#REF!</f>
        <v>#REF!</v>
      </c>
      <c r="L149" s="29" t="e">
        <f>#REF!</f>
        <v>#REF!</v>
      </c>
      <c r="M149" s="29" t="e">
        <f>#REF!</f>
        <v>#REF!</v>
      </c>
      <c r="N149" s="29" t="e">
        <f>#REF!</f>
        <v>#REF!</v>
      </c>
      <c r="O149" s="29" t="e">
        <f>#REF!</f>
        <v>#REF!</v>
      </c>
      <c r="P149" s="29" t="e">
        <f>#REF!</f>
        <v>#REF!</v>
      </c>
      <c r="Q149" s="29" t="e">
        <f>#REF!</f>
        <v>#REF!</v>
      </c>
      <c r="R149" s="29" t="e">
        <f>#REF!</f>
        <v>#REF!</v>
      </c>
      <c r="S149" s="29" t="e">
        <f>#REF!</f>
        <v>#REF!</v>
      </c>
      <c r="T149" s="29" t="e">
        <f>#REF!</f>
        <v>#REF!</v>
      </c>
      <c r="U149" s="29" t="e">
        <f>#REF!</f>
        <v>#REF!</v>
      </c>
      <c r="V149" s="53" t="e">
        <f>#REF!</f>
        <v>#REF!</v>
      </c>
      <c r="W149" s="46" t="e">
        <f>V149/E149*100</f>
        <v>#REF!</v>
      </c>
    </row>
    <row r="150" spans="1:23" ht="33" customHeight="1" outlineLevel="6" thickBot="1">
      <c r="A150" s="8" t="s">
        <v>10</v>
      </c>
      <c r="B150" s="16">
        <v>951</v>
      </c>
      <c r="C150" s="9"/>
      <c r="D150" s="9" t="s">
        <v>234</v>
      </c>
      <c r="E150" s="10">
        <f>E151</f>
        <v>50</v>
      </c>
      <c r="F150" s="25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5" t="e">
        <f>#REF!+#REF!</f>
        <v>#REF!</v>
      </c>
      <c r="W150" s="46" t="e">
        <f>V150/E150*100</f>
        <v>#REF!</v>
      </c>
    </row>
    <row r="151" spans="1:23" ht="48" outlineLevel="6" thickBot="1">
      <c r="A151" s="64" t="s">
        <v>41</v>
      </c>
      <c r="B151" s="65">
        <v>951</v>
      </c>
      <c r="C151" s="66"/>
      <c r="D151" s="66" t="s">
        <v>236</v>
      </c>
      <c r="E151" s="69">
        <v>50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4"/>
      <c r="V151" s="50">
        <v>0</v>
      </c>
      <c r="W151" s="46">
        <f>V151/E151*100</f>
        <v>0</v>
      </c>
    </row>
    <row r="152" spans="1:23" ht="16.5" outlineLevel="6" thickBot="1">
      <c r="A152" s="8" t="s">
        <v>106</v>
      </c>
      <c r="B152" s="16">
        <v>951</v>
      </c>
      <c r="C152" s="9"/>
      <c r="D152" s="9" t="s">
        <v>234</v>
      </c>
      <c r="E152" s="10">
        <f>E154+E153</f>
        <v>1644.64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4"/>
      <c r="V152" s="50"/>
      <c r="W152" s="46"/>
    </row>
    <row r="153" spans="1:23" ht="48" customHeight="1" outlineLevel="6" thickBot="1">
      <c r="A153" s="158" t="s">
        <v>276</v>
      </c>
      <c r="B153" s="159">
        <v>951</v>
      </c>
      <c r="C153" s="160"/>
      <c r="D153" s="160" t="s">
        <v>277</v>
      </c>
      <c r="E153" s="161">
        <v>1243.68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4"/>
      <c r="V153" s="50"/>
      <c r="W153" s="46"/>
    </row>
    <row r="154" spans="1:23" ht="48" outlineLevel="6" thickBot="1">
      <c r="A154" s="64" t="s">
        <v>107</v>
      </c>
      <c r="B154" s="65">
        <v>951</v>
      </c>
      <c r="C154" s="66"/>
      <c r="D154" s="66" t="s">
        <v>238</v>
      </c>
      <c r="E154" s="69">
        <v>400.96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4"/>
      <c r="V154" s="50"/>
      <c r="W154" s="46"/>
    </row>
    <row r="155" spans="1:23" ht="16.5" outlineLevel="5" thickBot="1">
      <c r="A155" s="8" t="s">
        <v>11</v>
      </c>
      <c r="B155" s="16">
        <v>951</v>
      </c>
      <c r="C155" s="9"/>
      <c r="D155" s="9" t="s">
        <v>234</v>
      </c>
      <c r="E155" s="10">
        <f>E156</f>
        <v>200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4"/>
      <c r="V155" s="50">
        <v>110.26701</v>
      </c>
      <c r="W155" s="46">
        <f>V155/E155*100</f>
        <v>55.13350500000001</v>
      </c>
    </row>
    <row r="156" spans="1:23" ht="33" customHeight="1" outlineLevel="5" thickBot="1">
      <c r="A156" s="70" t="s">
        <v>43</v>
      </c>
      <c r="B156" s="65">
        <v>951</v>
      </c>
      <c r="C156" s="66"/>
      <c r="D156" s="66" t="s">
        <v>237</v>
      </c>
      <c r="E156" s="69">
        <v>200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4"/>
      <c r="V156" s="50">
        <v>2639.87191</v>
      </c>
      <c r="W156" s="46">
        <f>V156/E156*100</f>
        <v>1319.935955</v>
      </c>
    </row>
    <row r="157" spans="1:23" ht="22.5" customHeight="1" outlineLevel="5" thickBot="1">
      <c r="A157" s="73" t="s">
        <v>108</v>
      </c>
      <c r="B157" s="16">
        <v>951</v>
      </c>
      <c r="C157" s="9"/>
      <c r="D157" s="9" t="s">
        <v>234</v>
      </c>
      <c r="E157" s="120">
        <f>E158</f>
        <v>1043.11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4"/>
      <c r="V157" s="50"/>
      <c r="W157" s="46"/>
    </row>
    <row r="158" spans="1:23" ht="20.25" customHeight="1" outlineLevel="5" thickBot="1">
      <c r="A158" s="70" t="s">
        <v>109</v>
      </c>
      <c r="B158" s="65">
        <v>951</v>
      </c>
      <c r="C158" s="66"/>
      <c r="D158" s="66" t="s">
        <v>239</v>
      </c>
      <c r="E158" s="119">
        <v>1043.11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4"/>
      <c r="V158" s="50"/>
      <c r="W158" s="46"/>
    </row>
    <row r="159" spans="1:23" ht="20.25" customHeight="1" outlineLevel="5" thickBot="1">
      <c r="A159" s="8" t="s">
        <v>79</v>
      </c>
      <c r="B159" s="16">
        <v>951</v>
      </c>
      <c r="C159" s="9"/>
      <c r="D159" s="9" t="s">
        <v>234</v>
      </c>
      <c r="E159" s="10">
        <f>E160+E161</f>
        <v>50.35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4"/>
      <c r="V159" s="50"/>
      <c r="W159" s="46"/>
    </row>
    <row r="160" spans="1:23" ht="53.25" customHeight="1" outlineLevel="5" thickBot="1">
      <c r="A160" s="70" t="s">
        <v>80</v>
      </c>
      <c r="B160" s="65">
        <v>951</v>
      </c>
      <c r="C160" s="66"/>
      <c r="D160" s="66" t="s">
        <v>240</v>
      </c>
      <c r="E160" s="69">
        <v>0.35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4"/>
      <c r="V160" s="50"/>
      <c r="W160" s="46"/>
    </row>
    <row r="161" spans="1:23" ht="24" customHeight="1" outlineLevel="5" thickBot="1">
      <c r="A161" s="64" t="s">
        <v>110</v>
      </c>
      <c r="B161" s="65">
        <v>951</v>
      </c>
      <c r="C161" s="66"/>
      <c r="D161" s="66" t="s">
        <v>241</v>
      </c>
      <c r="E161" s="69">
        <v>50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4"/>
      <c r="V161" s="50"/>
      <c r="W161" s="46"/>
    </row>
    <row r="162" spans="1:23" ht="24" customHeight="1" outlineLevel="5" thickBot="1">
      <c r="A162" s="136" t="s">
        <v>102</v>
      </c>
      <c r="B162" s="16">
        <v>951</v>
      </c>
      <c r="C162" s="9"/>
      <c r="D162" s="9" t="s">
        <v>141</v>
      </c>
      <c r="E162" s="120">
        <f>E163</f>
        <v>36.4827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4"/>
      <c r="V162" s="50"/>
      <c r="W162" s="46"/>
    </row>
    <row r="163" spans="1:23" ht="24" customHeight="1" outlineLevel="5" thickBot="1">
      <c r="A163" s="64" t="s">
        <v>92</v>
      </c>
      <c r="B163" s="100">
        <v>951</v>
      </c>
      <c r="C163" s="66"/>
      <c r="D163" s="66" t="s">
        <v>217</v>
      </c>
      <c r="E163" s="69">
        <v>36.4827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4"/>
      <c r="V163" s="50"/>
      <c r="W163" s="46"/>
    </row>
    <row r="164" spans="1:23" ht="19.5" outlineLevel="6" thickBot="1">
      <c r="A164" s="8" t="s">
        <v>12</v>
      </c>
      <c r="B164" s="16">
        <v>951</v>
      </c>
      <c r="C164" s="9"/>
      <c r="D164" s="9" t="s">
        <v>141</v>
      </c>
      <c r="E164" s="120">
        <f>E165</f>
        <v>1461.5712</v>
      </c>
      <c r="F164" s="2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32"/>
      <c r="V164" s="50">
        <v>0</v>
      </c>
      <c r="W164" s="46">
        <f>V164/E164*100</f>
        <v>0</v>
      </c>
    </row>
    <row r="165" spans="1:23" ht="32.25" outlineLevel="6" thickBot="1">
      <c r="A165" s="99" t="s">
        <v>94</v>
      </c>
      <c r="B165" s="100">
        <v>951</v>
      </c>
      <c r="C165" s="66"/>
      <c r="D165" s="66" t="s">
        <v>217</v>
      </c>
      <c r="E165" s="69">
        <v>1461.5712</v>
      </c>
      <c r="F165" s="27" t="e">
        <f>#REF!</f>
        <v>#REF!</v>
      </c>
      <c r="G165" s="27" t="e">
        <f>#REF!</f>
        <v>#REF!</v>
      </c>
      <c r="H165" s="27" t="e">
        <f>#REF!</f>
        <v>#REF!</v>
      </c>
      <c r="I165" s="27" t="e">
        <f>#REF!</f>
        <v>#REF!</v>
      </c>
      <c r="J165" s="27" t="e">
        <f>#REF!</f>
        <v>#REF!</v>
      </c>
      <c r="K165" s="27" t="e">
        <f>#REF!</f>
        <v>#REF!</v>
      </c>
      <c r="L165" s="27" t="e">
        <f>#REF!</f>
        <v>#REF!</v>
      </c>
      <c r="M165" s="27" t="e">
        <f>#REF!</f>
        <v>#REF!</v>
      </c>
      <c r="N165" s="27" t="e">
        <f>#REF!</f>
        <v>#REF!</v>
      </c>
      <c r="O165" s="27" t="e">
        <f>#REF!</f>
        <v>#REF!</v>
      </c>
      <c r="P165" s="27" t="e">
        <f>#REF!</f>
        <v>#REF!</v>
      </c>
      <c r="Q165" s="27" t="e">
        <f>#REF!</f>
        <v>#REF!</v>
      </c>
      <c r="R165" s="27" t="e">
        <f>#REF!</f>
        <v>#REF!</v>
      </c>
      <c r="S165" s="27" t="e">
        <f>#REF!</f>
        <v>#REF!</v>
      </c>
      <c r="T165" s="27" t="e">
        <f>#REF!</f>
        <v>#REF!</v>
      </c>
      <c r="U165" s="27" t="e">
        <f>#REF!</f>
        <v>#REF!</v>
      </c>
      <c r="V165" s="51" t="e">
        <f>#REF!</f>
        <v>#REF!</v>
      </c>
      <c r="W165" s="46" t="e">
        <f>V165/E165*100</f>
        <v>#REF!</v>
      </c>
    </row>
    <row r="166" spans="1:23" ht="16.5" outlineLevel="6" thickBot="1">
      <c r="A166" s="136" t="s">
        <v>262</v>
      </c>
      <c r="B166" s="16">
        <v>951</v>
      </c>
      <c r="C166" s="9"/>
      <c r="D166" s="9" t="s">
        <v>141</v>
      </c>
      <c r="E166" s="10">
        <f>E167</f>
        <v>73.39154</v>
      </c>
      <c r="F166" s="15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157"/>
      <c r="W166" s="46"/>
    </row>
    <row r="167" spans="1:23" ht="16.5" outlineLevel="6" thickBot="1">
      <c r="A167" s="64" t="s">
        <v>92</v>
      </c>
      <c r="B167" s="65">
        <v>951</v>
      </c>
      <c r="C167" s="66"/>
      <c r="D167" s="66" t="s">
        <v>242</v>
      </c>
      <c r="E167" s="69">
        <v>73.39154</v>
      </c>
      <c r="F167" s="15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157"/>
      <c r="W167" s="46"/>
    </row>
    <row r="168" spans="1:23" ht="19.5" outlineLevel="6" thickBot="1">
      <c r="A168" s="8" t="s">
        <v>13</v>
      </c>
      <c r="B168" s="16">
        <v>951</v>
      </c>
      <c r="C168" s="9"/>
      <c r="D168" s="9" t="s">
        <v>234</v>
      </c>
      <c r="E168" s="10">
        <f>E169</f>
        <v>865</v>
      </c>
      <c r="F168" s="58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56"/>
      <c r="W168" s="46"/>
    </row>
    <row r="169" spans="1:23" ht="32.25" outlineLevel="6" thickBot="1">
      <c r="A169" s="64" t="s">
        <v>56</v>
      </c>
      <c r="B169" s="65">
        <v>951</v>
      </c>
      <c r="C169" s="66"/>
      <c r="D169" s="66" t="s">
        <v>242</v>
      </c>
      <c r="E169" s="69">
        <v>865</v>
      </c>
      <c r="F169" s="28" t="e">
        <f>#REF!</f>
        <v>#REF!</v>
      </c>
      <c r="G169" s="28" t="e">
        <f>#REF!</f>
        <v>#REF!</v>
      </c>
      <c r="H169" s="28" t="e">
        <f>#REF!</f>
        <v>#REF!</v>
      </c>
      <c r="I169" s="28" t="e">
        <f>#REF!</f>
        <v>#REF!</v>
      </c>
      <c r="J169" s="28" t="e">
        <f>#REF!</f>
        <v>#REF!</v>
      </c>
      <c r="K169" s="28" t="e">
        <f>#REF!</f>
        <v>#REF!</v>
      </c>
      <c r="L169" s="28" t="e">
        <f>#REF!</f>
        <v>#REF!</v>
      </c>
      <c r="M169" s="28" t="e">
        <f>#REF!</f>
        <v>#REF!</v>
      </c>
      <c r="N169" s="28" t="e">
        <f>#REF!</f>
        <v>#REF!</v>
      </c>
      <c r="O169" s="28" t="e">
        <f>#REF!</f>
        <v>#REF!</v>
      </c>
      <c r="P169" s="28" t="e">
        <f>#REF!</f>
        <v>#REF!</v>
      </c>
      <c r="Q169" s="28" t="e">
        <f>#REF!</f>
        <v>#REF!</v>
      </c>
      <c r="R169" s="28" t="e">
        <f>#REF!</f>
        <v>#REF!</v>
      </c>
      <c r="S169" s="28" t="e">
        <f>#REF!</f>
        <v>#REF!</v>
      </c>
      <c r="T169" s="28" t="e">
        <f>#REF!</f>
        <v>#REF!</v>
      </c>
      <c r="U169" s="28" t="e">
        <f>#REF!</f>
        <v>#REF!</v>
      </c>
      <c r="V169" s="52" t="e">
        <f>#REF!</f>
        <v>#REF!</v>
      </c>
      <c r="W169" s="46" t="e">
        <f aca="true" t="shared" si="0" ref="W169:W175">V169/E169*100</f>
        <v>#REF!</v>
      </c>
    </row>
    <row r="170" spans="1:23" ht="32.25" outlineLevel="6" thickBot="1">
      <c r="A170" s="73" t="s">
        <v>16</v>
      </c>
      <c r="B170" s="16">
        <v>951</v>
      </c>
      <c r="C170" s="9"/>
      <c r="D170" s="9" t="s">
        <v>234</v>
      </c>
      <c r="E170" s="10">
        <f>E171</f>
        <v>2000</v>
      </c>
      <c r="F170" s="29" t="e">
        <f>#REF!</f>
        <v>#REF!</v>
      </c>
      <c r="G170" s="29" t="e">
        <f>#REF!</f>
        <v>#REF!</v>
      </c>
      <c r="H170" s="29" t="e">
        <f>#REF!</f>
        <v>#REF!</v>
      </c>
      <c r="I170" s="29" t="e">
        <f>#REF!</f>
        <v>#REF!</v>
      </c>
      <c r="J170" s="29" t="e">
        <f>#REF!</f>
        <v>#REF!</v>
      </c>
      <c r="K170" s="29" t="e">
        <f>#REF!</f>
        <v>#REF!</v>
      </c>
      <c r="L170" s="29" t="e">
        <f>#REF!</f>
        <v>#REF!</v>
      </c>
      <c r="M170" s="29" t="e">
        <f>#REF!</f>
        <v>#REF!</v>
      </c>
      <c r="N170" s="29" t="e">
        <f>#REF!</f>
        <v>#REF!</v>
      </c>
      <c r="O170" s="29" t="e">
        <f>#REF!</f>
        <v>#REF!</v>
      </c>
      <c r="P170" s="29" t="e">
        <f>#REF!</f>
        <v>#REF!</v>
      </c>
      <c r="Q170" s="29" t="e">
        <f>#REF!</f>
        <v>#REF!</v>
      </c>
      <c r="R170" s="29" t="e">
        <f>#REF!</f>
        <v>#REF!</v>
      </c>
      <c r="S170" s="29" t="e">
        <f>#REF!</f>
        <v>#REF!</v>
      </c>
      <c r="T170" s="29" t="e">
        <f>#REF!</f>
        <v>#REF!</v>
      </c>
      <c r="U170" s="29" t="e">
        <f>#REF!</f>
        <v>#REF!</v>
      </c>
      <c r="V170" s="49" t="e">
        <f>#REF!</f>
        <v>#REF!</v>
      </c>
      <c r="W170" s="46" t="e">
        <f t="shared" si="0"/>
        <v>#REF!</v>
      </c>
    </row>
    <row r="171" spans="1:23" ht="32.25" customHeight="1" outlineLevel="6" thickBot="1">
      <c r="A171" s="70" t="s">
        <v>59</v>
      </c>
      <c r="B171" s="65">
        <v>951</v>
      </c>
      <c r="C171" s="66"/>
      <c r="D171" s="66" t="s">
        <v>243</v>
      </c>
      <c r="E171" s="69">
        <v>2000</v>
      </c>
      <c r="F171" s="27" t="e">
        <f>#REF!</f>
        <v>#REF!</v>
      </c>
      <c r="G171" s="27" t="e">
        <f>#REF!</f>
        <v>#REF!</v>
      </c>
      <c r="H171" s="27" t="e">
        <f>#REF!</f>
        <v>#REF!</v>
      </c>
      <c r="I171" s="27" t="e">
        <f>#REF!</f>
        <v>#REF!</v>
      </c>
      <c r="J171" s="27" t="e">
        <f>#REF!</f>
        <v>#REF!</v>
      </c>
      <c r="K171" s="27" t="e">
        <f>#REF!</f>
        <v>#REF!</v>
      </c>
      <c r="L171" s="27" t="e">
        <f>#REF!</f>
        <v>#REF!</v>
      </c>
      <c r="M171" s="27" t="e">
        <f>#REF!</f>
        <v>#REF!</v>
      </c>
      <c r="N171" s="27" t="e">
        <f>#REF!</f>
        <v>#REF!</v>
      </c>
      <c r="O171" s="27" t="e">
        <f>#REF!</f>
        <v>#REF!</v>
      </c>
      <c r="P171" s="27" t="e">
        <f>#REF!</f>
        <v>#REF!</v>
      </c>
      <c r="Q171" s="27" t="e">
        <f>#REF!</f>
        <v>#REF!</v>
      </c>
      <c r="R171" s="27" t="e">
        <f>#REF!</f>
        <v>#REF!</v>
      </c>
      <c r="S171" s="27" t="e">
        <f>#REF!</f>
        <v>#REF!</v>
      </c>
      <c r="T171" s="27" t="e">
        <f>#REF!</f>
        <v>#REF!</v>
      </c>
      <c r="U171" s="27" t="e">
        <f>#REF!</f>
        <v>#REF!</v>
      </c>
      <c r="V171" s="51" t="e">
        <f>#REF!</f>
        <v>#REF!</v>
      </c>
      <c r="W171" s="46" t="e">
        <f t="shared" si="0"/>
        <v>#REF!</v>
      </c>
    </row>
    <row r="172" spans="1:23" ht="18.75" customHeight="1" outlineLevel="6" thickBot="1">
      <c r="A172" s="8" t="s">
        <v>21</v>
      </c>
      <c r="B172" s="16">
        <v>951</v>
      </c>
      <c r="C172" s="9"/>
      <c r="D172" s="9" t="s">
        <v>234</v>
      </c>
      <c r="E172" s="10">
        <f>E173</f>
        <v>0</v>
      </c>
      <c r="F172" s="2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33"/>
      <c r="V172" s="50">
        <v>48.715</v>
      </c>
      <c r="W172" s="46" t="e">
        <f t="shared" si="0"/>
        <v>#DIV/0!</v>
      </c>
    </row>
    <row r="173" spans="1:23" ht="48.75" customHeight="1" outlineLevel="6" thickBot="1">
      <c r="A173" s="64" t="s">
        <v>60</v>
      </c>
      <c r="B173" s="65">
        <v>951</v>
      </c>
      <c r="C173" s="66"/>
      <c r="D173" s="66" t="s">
        <v>244</v>
      </c>
      <c r="E173" s="69">
        <v>0</v>
      </c>
      <c r="F173" s="27" t="e">
        <f>#REF!</f>
        <v>#REF!</v>
      </c>
      <c r="G173" s="27" t="e">
        <f>#REF!</f>
        <v>#REF!</v>
      </c>
      <c r="H173" s="27" t="e">
        <f>#REF!</f>
        <v>#REF!</v>
      </c>
      <c r="I173" s="27" t="e">
        <f>#REF!</f>
        <v>#REF!</v>
      </c>
      <c r="J173" s="27" t="e">
        <f>#REF!</f>
        <v>#REF!</v>
      </c>
      <c r="K173" s="27" t="e">
        <f>#REF!</f>
        <v>#REF!</v>
      </c>
      <c r="L173" s="27" t="e">
        <f>#REF!</f>
        <v>#REF!</v>
      </c>
      <c r="M173" s="27" t="e">
        <f>#REF!</f>
        <v>#REF!</v>
      </c>
      <c r="N173" s="27" t="e">
        <f>#REF!</f>
        <v>#REF!</v>
      </c>
      <c r="O173" s="27" t="e">
        <f>#REF!</f>
        <v>#REF!</v>
      </c>
      <c r="P173" s="27" t="e">
        <f>#REF!</f>
        <v>#REF!</v>
      </c>
      <c r="Q173" s="27" t="e">
        <f>#REF!</f>
        <v>#REF!</v>
      </c>
      <c r="R173" s="27" t="e">
        <f>#REF!</f>
        <v>#REF!</v>
      </c>
      <c r="S173" s="27" t="e">
        <f>#REF!</f>
        <v>#REF!</v>
      </c>
      <c r="T173" s="27" t="e">
        <f>#REF!</f>
        <v>#REF!</v>
      </c>
      <c r="U173" s="27" t="e">
        <f>#REF!</f>
        <v>#REF!</v>
      </c>
      <c r="V173" s="51" t="e">
        <f>#REF!</f>
        <v>#REF!</v>
      </c>
      <c r="W173" s="46" t="e">
        <f t="shared" si="0"/>
        <v>#REF!</v>
      </c>
    </row>
    <row r="174" spans="1:23" ht="18" customHeight="1" outlineLevel="6" thickBot="1">
      <c r="A174" s="8" t="s">
        <v>61</v>
      </c>
      <c r="B174" s="16">
        <v>951</v>
      </c>
      <c r="C174" s="9"/>
      <c r="D174" s="9" t="s">
        <v>234</v>
      </c>
      <c r="E174" s="10">
        <f>E175</f>
        <v>100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 t="e">
        <f>#REF!</f>
        <v>#REF!</v>
      </c>
      <c r="P174" s="25" t="e">
        <f>#REF!</f>
        <v>#REF!</v>
      </c>
      <c r="Q174" s="25" t="e">
        <f>#REF!</f>
        <v>#REF!</v>
      </c>
      <c r="R174" s="25" t="e">
        <f>#REF!</f>
        <v>#REF!</v>
      </c>
      <c r="S174" s="25" t="e">
        <f>#REF!</f>
        <v>#REF!</v>
      </c>
      <c r="T174" s="25" t="e">
        <f>#REF!</f>
        <v>#REF!</v>
      </c>
      <c r="U174" s="25" t="e">
        <f>#REF!</f>
        <v>#REF!</v>
      </c>
      <c r="V174" s="55" t="e">
        <f>#REF!</f>
        <v>#REF!</v>
      </c>
      <c r="W174" s="46" t="e">
        <f t="shared" si="0"/>
        <v>#REF!</v>
      </c>
    </row>
    <row r="175" spans="1:23" ht="32.25" outlineLevel="6" thickBot="1">
      <c r="A175" s="64" t="s">
        <v>62</v>
      </c>
      <c r="B175" s="65">
        <v>951</v>
      </c>
      <c r="C175" s="66"/>
      <c r="D175" s="66" t="s">
        <v>245</v>
      </c>
      <c r="E175" s="69">
        <v>100</v>
      </c>
      <c r="F175" s="29" t="e">
        <f>#REF!</f>
        <v>#REF!</v>
      </c>
      <c r="G175" s="29" t="e">
        <f>#REF!</f>
        <v>#REF!</v>
      </c>
      <c r="H175" s="29" t="e">
        <f>#REF!</f>
        <v>#REF!</v>
      </c>
      <c r="I175" s="29" t="e">
        <f>#REF!</f>
        <v>#REF!</v>
      </c>
      <c r="J175" s="29" t="e">
        <f>#REF!</f>
        <v>#REF!</v>
      </c>
      <c r="K175" s="29" t="e">
        <f>#REF!</f>
        <v>#REF!</v>
      </c>
      <c r="L175" s="29" t="e">
        <f>#REF!</f>
        <v>#REF!</v>
      </c>
      <c r="M175" s="29" t="e">
        <f>#REF!</f>
        <v>#REF!</v>
      </c>
      <c r="N175" s="29" t="e">
        <f>#REF!</f>
        <v>#REF!</v>
      </c>
      <c r="O175" s="29" t="e">
        <f>#REF!</f>
        <v>#REF!</v>
      </c>
      <c r="P175" s="29" t="e">
        <f>#REF!</f>
        <v>#REF!</v>
      </c>
      <c r="Q175" s="29" t="e">
        <f>#REF!</f>
        <v>#REF!</v>
      </c>
      <c r="R175" s="29" t="e">
        <f>#REF!</f>
        <v>#REF!</v>
      </c>
      <c r="S175" s="29" t="e">
        <f>#REF!</f>
        <v>#REF!</v>
      </c>
      <c r="T175" s="29" t="e">
        <f>#REF!</f>
        <v>#REF!</v>
      </c>
      <c r="U175" s="29" t="e">
        <f>#REF!</f>
        <v>#REF!</v>
      </c>
      <c r="V175" s="53" t="e">
        <f>#REF!</f>
        <v>#REF!</v>
      </c>
      <c r="W175" s="46" t="e">
        <f t="shared" si="0"/>
        <v>#REF!</v>
      </c>
    </row>
    <row r="176" spans="1:23" ht="33.75" customHeight="1" outlineLevel="6" thickBot="1">
      <c r="A176" s="73" t="s">
        <v>22</v>
      </c>
      <c r="B176" s="16">
        <v>951</v>
      </c>
      <c r="C176" s="9"/>
      <c r="D176" s="9" t="s">
        <v>234</v>
      </c>
      <c r="E176" s="10">
        <f>E177</f>
        <v>20178</v>
      </c>
      <c r="F176" s="4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60"/>
      <c r="W176" s="46"/>
    </row>
    <row r="177" spans="1:23" ht="33.75" customHeight="1" outlineLevel="6" thickBot="1">
      <c r="A177" s="64" t="s">
        <v>63</v>
      </c>
      <c r="B177" s="65">
        <v>951</v>
      </c>
      <c r="C177" s="66"/>
      <c r="D177" s="66" t="s">
        <v>246</v>
      </c>
      <c r="E177" s="69">
        <v>20178</v>
      </c>
      <c r="F177" s="4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60"/>
      <c r="W177" s="46"/>
    </row>
    <row r="178" spans="1:23" ht="26.25" outlineLevel="6" thickBot="1">
      <c r="A178" s="84" t="s">
        <v>20</v>
      </c>
      <c r="B178" s="81" t="s">
        <v>19</v>
      </c>
      <c r="C178" s="82"/>
      <c r="D178" s="81" t="s">
        <v>212</v>
      </c>
      <c r="E178" s="125">
        <f>E187+E181+E179+E185+E183</f>
        <v>4325.16883</v>
      </c>
      <c r="F178" s="24" t="e">
        <f>#REF!+#REF!</f>
        <v>#REF!</v>
      </c>
      <c r="G178" s="24" t="e">
        <f>#REF!+#REF!</f>
        <v>#REF!</v>
      </c>
      <c r="H178" s="24" t="e">
        <f>#REF!+#REF!</f>
        <v>#REF!</v>
      </c>
      <c r="I178" s="24" t="e">
        <f>#REF!+#REF!</f>
        <v>#REF!</v>
      </c>
      <c r="J178" s="24" t="e">
        <f>#REF!+#REF!</f>
        <v>#REF!</v>
      </c>
      <c r="K178" s="24" t="e">
        <f>#REF!+#REF!</f>
        <v>#REF!</v>
      </c>
      <c r="L178" s="24" t="e">
        <f>#REF!+#REF!</f>
        <v>#REF!</v>
      </c>
      <c r="M178" s="24" t="e">
        <f>#REF!+#REF!</f>
        <v>#REF!</v>
      </c>
      <c r="N178" s="24" t="e">
        <f>#REF!+#REF!</f>
        <v>#REF!</v>
      </c>
      <c r="O178" s="24" t="e">
        <f>#REF!+#REF!</f>
        <v>#REF!</v>
      </c>
      <c r="P178" s="24" t="e">
        <f>#REF!+#REF!</f>
        <v>#REF!</v>
      </c>
      <c r="Q178" s="24" t="e">
        <f>#REF!+#REF!</f>
        <v>#REF!</v>
      </c>
      <c r="R178" s="24" t="e">
        <f>#REF!+#REF!</f>
        <v>#REF!</v>
      </c>
      <c r="S178" s="24" t="e">
        <f>#REF!+#REF!</f>
        <v>#REF!</v>
      </c>
      <c r="T178" s="24" t="e">
        <f>#REF!+#REF!</f>
        <v>#REF!</v>
      </c>
      <c r="U178" s="24" t="e">
        <f>#REF!+#REF!</f>
        <v>#REF!</v>
      </c>
      <c r="V178" s="47" t="e">
        <f>#REF!+#REF!</f>
        <v>#REF!</v>
      </c>
      <c r="W178" s="46" t="e">
        <f>V178/E178*100</f>
        <v>#REF!</v>
      </c>
    </row>
    <row r="179" spans="1:23" ht="16.5" outlineLevel="6" thickBot="1">
      <c r="A179" s="136" t="s">
        <v>130</v>
      </c>
      <c r="B179" s="134" t="s">
        <v>19</v>
      </c>
      <c r="C179" s="135"/>
      <c r="D179" s="134" t="s">
        <v>234</v>
      </c>
      <c r="E179" s="145">
        <f>E180</f>
        <v>157.06564</v>
      </c>
      <c r="F179" s="129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1"/>
      <c r="W179" s="46"/>
    </row>
    <row r="180" spans="1:23" ht="16.5" outlineLevel="6" thickBot="1">
      <c r="A180" s="64" t="s">
        <v>92</v>
      </c>
      <c r="B180" s="132" t="s">
        <v>19</v>
      </c>
      <c r="C180" s="133"/>
      <c r="D180" s="132" t="s">
        <v>217</v>
      </c>
      <c r="E180" s="146">
        <v>157.06564</v>
      </c>
      <c r="F180" s="129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1"/>
      <c r="W180" s="46"/>
    </row>
    <row r="181" spans="1:23" ht="16.5" outlineLevel="6" thickBot="1">
      <c r="A181" s="136" t="s">
        <v>102</v>
      </c>
      <c r="B181" s="134" t="s">
        <v>19</v>
      </c>
      <c r="C181" s="135"/>
      <c r="D181" s="134" t="s">
        <v>234</v>
      </c>
      <c r="E181" s="147">
        <f>E182</f>
        <v>839.52075</v>
      </c>
      <c r="F181" s="129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1"/>
      <c r="W181" s="46"/>
    </row>
    <row r="182" spans="1:23" ht="16.5" outlineLevel="6" thickBot="1">
      <c r="A182" s="64" t="s">
        <v>92</v>
      </c>
      <c r="B182" s="132" t="s">
        <v>19</v>
      </c>
      <c r="C182" s="133"/>
      <c r="D182" s="132" t="s">
        <v>217</v>
      </c>
      <c r="E182" s="146">
        <v>839.52075</v>
      </c>
      <c r="F182" s="129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1"/>
      <c r="W182" s="46"/>
    </row>
    <row r="183" spans="1:23" ht="16.5" outlineLevel="6" thickBot="1">
      <c r="A183" s="8" t="s">
        <v>12</v>
      </c>
      <c r="B183" s="134" t="s">
        <v>19</v>
      </c>
      <c r="C183" s="135"/>
      <c r="D183" s="134" t="s">
        <v>234</v>
      </c>
      <c r="E183" s="147">
        <f>E184</f>
        <v>29.58244</v>
      </c>
      <c r="F183" s="129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1"/>
      <c r="W183" s="46"/>
    </row>
    <row r="184" spans="1:23" ht="16.5" outlineLevel="6" thickBot="1">
      <c r="A184" s="64" t="s">
        <v>92</v>
      </c>
      <c r="B184" s="132" t="s">
        <v>19</v>
      </c>
      <c r="C184" s="133"/>
      <c r="D184" s="132" t="s">
        <v>217</v>
      </c>
      <c r="E184" s="146">
        <v>29.58244</v>
      </c>
      <c r="F184" s="129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1"/>
      <c r="W184" s="46"/>
    </row>
    <row r="185" spans="1:23" ht="16.5" outlineLevel="6" thickBot="1">
      <c r="A185" s="8" t="s">
        <v>263</v>
      </c>
      <c r="B185" s="16">
        <v>953</v>
      </c>
      <c r="C185" s="9"/>
      <c r="D185" s="9" t="s">
        <v>234</v>
      </c>
      <c r="E185" s="120">
        <f>E186</f>
        <v>30</v>
      </c>
      <c r="F185" s="129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1"/>
      <c r="W185" s="46"/>
    </row>
    <row r="186" spans="1:23" ht="32.25" outlineLevel="6" thickBot="1">
      <c r="A186" s="70" t="s">
        <v>264</v>
      </c>
      <c r="B186" s="65">
        <v>953</v>
      </c>
      <c r="C186" s="66"/>
      <c r="D186" s="66" t="s">
        <v>265</v>
      </c>
      <c r="E186" s="119">
        <v>30</v>
      </c>
      <c r="F186" s="129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1"/>
      <c r="W186" s="46"/>
    </row>
    <row r="187" spans="1:23" ht="16.5" outlineLevel="6" thickBot="1">
      <c r="A187" s="8" t="s">
        <v>15</v>
      </c>
      <c r="B187" s="16">
        <v>953</v>
      </c>
      <c r="C187" s="9"/>
      <c r="D187" s="9" t="s">
        <v>234</v>
      </c>
      <c r="E187" s="120">
        <f>E188</f>
        <v>3269</v>
      </c>
      <c r="F187" s="4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56"/>
      <c r="W187" s="46"/>
    </row>
    <row r="188" spans="1:23" ht="49.5" customHeight="1" outlineLevel="6">
      <c r="A188" s="70" t="s">
        <v>75</v>
      </c>
      <c r="B188" s="65">
        <v>953</v>
      </c>
      <c r="C188" s="66"/>
      <c r="D188" s="66" t="s">
        <v>247</v>
      </c>
      <c r="E188" s="119">
        <v>3269</v>
      </c>
      <c r="F188" s="4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56"/>
      <c r="W188" s="46"/>
    </row>
    <row r="189" spans="1:23" ht="18.75">
      <c r="A189" s="38" t="s">
        <v>3</v>
      </c>
      <c r="B189" s="38"/>
      <c r="C189" s="38"/>
      <c r="D189" s="38"/>
      <c r="E189" s="123">
        <f>E14+E118</f>
        <v>599036.3865099999</v>
      </c>
      <c r="F189" s="30" t="e">
        <f>#REF!+#REF!+F178+F119</f>
        <v>#REF!</v>
      </c>
      <c r="G189" s="30" t="e">
        <f>#REF!+#REF!+G178+G119</f>
        <v>#REF!</v>
      </c>
      <c r="H189" s="30" t="e">
        <f>#REF!+#REF!+H178+H119</f>
        <v>#REF!</v>
      </c>
      <c r="I189" s="30" t="e">
        <f>#REF!+#REF!+I178+I119</f>
        <v>#REF!</v>
      </c>
      <c r="J189" s="30" t="e">
        <f>#REF!+#REF!+J178+J119</f>
        <v>#REF!</v>
      </c>
      <c r="K189" s="30" t="e">
        <f>#REF!+#REF!+K178+K119</f>
        <v>#REF!</v>
      </c>
      <c r="L189" s="30" t="e">
        <f>#REF!+#REF!+L178+L119</f>
        <v>#REF!</v>
      </c>
      <c r="M189" s="30" t="e">
        <f>#REF!+#REF!+M178+M119</f>
        <v>#REF!</v>
      </c>
      <c r="N189" s="30" t="e">
        <f>#REF!+#REF!+N178+N119</f>
        <v>#REF!</v>
      </c>
      <c r="O189" s="30" t="e">
        <f>#REF!+#REF!+O178+O119</f>
        <v>#REF!</v>
      </c>
      <c r="P189" s="30" t="e">
        <f>#REF!+#REF!+P178+P119</f>
        <v>#REF!</v>
      </c>
      <c r="Q189" s="30" t="e">
        <f>#REF!+#REF!+Q178+Q119</f>
        <v>#REF!</v>
      </c>
      <c r="R189" s="30" t="e">
        <f>#REF!+#REF!+R178+R119</f>
        <v>#REF!</v>
      </c>
      <c r="S189" s="30" t="e">
        <f>#REF!+#REF!+S178+S119</f>
        <v>#REF!</v>
      </c>
      <c r="T189" s="30" t="e">
        <f>#REF!+#REF!+T178+T119</f>
        <v>#REF!</v>
      </c>
      <c r="U189" s="30" t="e">
        <f>#REF!+#REF!+U178+U119</f>
        <v>#REF!</v>
      </c>
      <c r="V189" s="57" t="e">
        <f>#REF!+#REF!+V178+V119</f>
        <v>#REF!</v>
      </c>
      <c r="W189" s="43" t="e">
        <f>V189/E189*100</f>
        <v>#REF!</v>
      </c>
    </row>
    <row r="190" spans="1:21" ht="15.75">
      <c r="A190" s="1"/>
      <c r="B190" s="1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</sheetData>
  <sheetProtection/>
  <autoFilter ref="A13:E189"/>
  <mergeCells count="8">
    <mergeCell ref="A11:T11"/>
    <mergeCell ref="B6:U6"/>
    <mergeCell ref="B7:U7"/>
    <mergeCell ref="A10:T10"/>
    <mergeCell ref="B8:T8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2016-06-06T03:52:05Z</cp:lastPrinted>
  <dcterms:created xsi:type="dcterms:W3CDTF">2008-11-11T04:53:42Z</dcterms:created>
  <dcterms:modified xsi:type="dcterms:W3CDTF">2016-06-21T23:24:06Z</dcterms:modified>
  <cp:category/>
  <cp:version/>
  <cp:contentType/>
  <cp:contentStatus/>
</cp:coreProperties>
</file>